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843" documentId="8_{083C0247-721B-4A34-A642-787C999A53DE}" xr6:coauthVersionLast="47" xr6:coauthVersionMax="47" xr10:uidLastSave="{5A24CD44-ADD5-4AD6-9D00-496BE607F2F9}"/>
  <bookViews>
    <workbookView xWindow="-120" yWindow="-120" windowWidth="29040" windowHeight="15720" xr2:uid="{9D33D043-9E45-4C33-A01A-2EE2E8155853}"/>
  </bookViews>
  <sheets>
    <sheet name="05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7" i="1" l="1"/>
  <c r="D11" i="1"/>
  <c r="D57" i="1"/>
  <c r="D15" i="1" l="1"/>
  <c r="D53" i="1"/>
  <c r="D35" i="1"/>
  <c r="D54" i="1"/>
  <c r="D37" i="1"/>
  <c r="D34" i="1"/>
  <c r="D65" i="1"/>
  <c r="D82" i="1"/>
  <c r="D83" i="1"/>
  <c r="D86" i="1" l="1"/>
  <c r="D76" i="1"/>
  <c r="D91" i="1"/>
  <c r="D89" i="1"/>
  <c r="D41" i="1"/>
  <c r="D24" i="1"/>
  <c r="D22" i="1"/>
  <c r="D72" i="1" l="1"/>
  <c r="D29" i="1"/>
  <c r="D74" i="1"/>
  <c r="D27" i="1"/>
  <c r="D78" i="1"/>
  <c r="D61" i="1"/>
  <c r="D50" i="1"/>
  <c r="D45" i="1"/>
  <c r="D43" i="1"/>
  <c r="D70" i="1" l="1"/>
  <c r="D38" i="1"/>
  <c r="D20" i="1"/>
  <c r="D80" i="1"/>
  <c r="D59" i="1"/>
  <c r="D47" i="1"/>
  <c r="D92" i="1" l="1"/>
  <c r="D12" i="1"/>
  <c r="D14" i="1"/>
  <c r="D18" i="1"/>
  <c r="D16" i="1"/>
  <c r="D25" i="1" l="1"/>
  <c r="D93" i="1" s="1"/>
</calcChain>
</file>

<file path=xl/sharedStrings.xml><?xml version="1.0" encoding="utf-8"?>
<sst xmlns="http://schemas.openxmlformats.org/spreadsheetml/2006/main" count="168" uniqueCount="115">
  <si>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</si>
  <si>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</si>
  <si>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</si>
  <si>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</si>
  <si>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</si>
  <si>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</si>
  <si>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</si>
  <si>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</si>
  <si>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</si>
  <si>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</si>
  <si>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</si>
  <si>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</si>
  <si>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</si>
  <si>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</si>
  <si>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</si>
  <si>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PETRINJA</t>
  </si>
  <si>
    <t>3221 Ukupno</t>
  </si>
  <si>
    <t>ZAGREB</t>
  </si>
  <si>
    <t>3222 Materijal i sirovine</t>
  </si>
  <si>
    <t>VINDIJA D.D.</t>
  </si>
  <si>
    <t>VARAŽDIN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</si>
  <si>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</si>
  <si>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</si>
  <si>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</si>
  <si>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</si>
  <si>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</si>
  <si>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</si>
  <si>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</si>
  <si>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</si>
  <si>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</si>
  <si>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</si>
  <si>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</si>
  <si>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OTP BANKA D.D.</t>
  </si>
  <si>
    <t>SPLIT</t>
  </si>
  <si>
    <t>3224 Ukupno</t>
  </si>
  <si>
    <t>UDRUGA LANAC KRETANJA</t>
  </si>
  <si>
    <t>3236 Ukupno</t>
  </si>
  <si>
    <t>3221 Uredski materijal i ostali materijalni rashodi</t>
  </si>
  <si>
    <t>VELIKA GORICA</t>
  </si>
  <si>
    <t>HEP OPSKRBA D.O.O.</t>
  </si>
  <si>
    <t>3224 Materijal i dijelovi za tekuće i investicijsko održavanje</t>
  </si>
  <si>
    <t>3227 Službena, radna i zaštitna odjeća i obuća</t>
  </si>
  <si>
    <t>3227 Ukupno</t>
  </si>
  <si>
    <t>HRVATSKA POŠTA</t>
  </si>
  <si>
    <t>3231 Usluge telefona, pošte i prijevoza</t>
  </si>
  <si>
    <t>3232 Usluge tek.i inv.održavanja</t>
  </si>
  <si>
    <t>VODE BANOVINE D.O.O.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</si>
  <si>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</si>
  <si>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</si>
  <si>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</si>
  <si>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</si>
  <si>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</si>
  <si>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</si>
  <si>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</si>
  <si>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</si>
  <si>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</si>
  <si>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</si>
  <si>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</si>
  <si>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</si>
  <si>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</si>
  <si>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</si>
  <si>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</si>
  <si>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</si>
  <si>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</si>
  <si>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</si>
  <si>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</si>
  <si>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</si>
  <si>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</si>
  <si>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</si>
  <si>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</si>
  <si>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</si>
  <si>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</si>
  <si>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</si>
  <si>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</si>
  <si>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</si>
  <si>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</si>
  <si>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</si>
  <si>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</si>
  <si>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</si>
  <si>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</si>
  <si>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DVOR</t>
  </si>
  <si>
    <t>ZAGREBINSPEKT D.O.O.</t>
  </si>
  <si>
    <t>DVORKOM D.O.O.</t>
  </si>
  <si>
    <t>FOKUS INFOPROJEKT D.O.O.</t>
  </si>
  <si>
    <t>PROPRINT D.O.O.</t>
  </si>
  <si>
    <t>HRVATSKI TELEKOM D.D.</t>
  </si>
  <si>
    <t>FINANCIJSKA AGENCIJA</t>
  </si>
  <si>
    <t>3132 Doprinosi za obvezno zdravstveno osiguranje</t>
  </si>
  <si>
    <t>3295 Novčana naknada poslodavca zbog nezap. invalida</t>
  </si>
  <si>
    <t>UGOVOR O DJELU</t>
  </si>
  <si>
    <t>32372 Ugovor o djelu</t>
  </si>
  <si>
    <t>PROXIMA INFORMATIKA D.O.O.</t>
  </si>
  <si>
    <t>4221 Ukupno</t>
  </si>
  <si>
    <t>4221 Uredska oprema i namještaj</t>
  </si>
  <si>
    <t>3212 Naknada za prijevoz, za rad na terenu i odvojeni život</t>
  </si>
  <si>
    <t>TEDI POSLOVANJE d.o.o.</t>
  </si>
  <si>
    <t>DOLENAC PROMET d.o.o.</t>
  </si>
  <si>
    <t>INA - INDUSTRIJA NAFTE D.D.</t>
  </si>
  <si>
    <t>VANJSKI SURADNIK</t>
  </si>
  <si>
    <t>3241 Ukupno</t>
  </si>
  <si>
    <t>3241 Naknade troškova osobama izvan radnog odnosa</t>
  </si>
  <si>
    <t>INFORMACIJE O TROŠENJU SREDSTAVA ZA SVIBANJ 2025. GODINE</t>
  </si>
  <si>
    <t>SVEUKUPNO SVIBANJ 2025. GODINE</t>
  </si>
  <si>
    <t>PEVEX d.d.</t>
  </si>
  <si>
    <t>SESVETE</t>
  </si>
  <si>
    <t>JYSK d.o.o.</t>
  </si>
  <si>
    <t>MAER d.o.o.</t>
  </si>
  <si>
    <t>VELINAC d.o.o.</t>
  </si>
  <si>
    <t>MAMIS d.o.o.</t>
  </si>
  <si>
    <t>ALCA ZAGREB d.o.o.</t>
  </si>
  <si>
    <t>KNJIŽNICE GRADA ZAGREBA</t>
  </si>
  <si>
    <t xml:space="preserve">NARODNE NOVINE d.d. </t>
  </si>
  <si>
    <t>LIMES PLUS d.o.o.</t>
  </si>
  <si>
    <t>KNJIŽARA ŠUŠNJIĆ</t>
  </si>
  <si>
    <t>HRVATSKE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</si>
</sst>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6" fillId="4" borderId="5" xfId="1" applyFont="1" applyFill="1" applyBorder="1" applyAlignment="1">
      <alignment horizontal="center"/>
    </xf>
    <xf numFmtId="0" fontId="7" fillId="0" borderId="1" xfId="1" applyFont="1" applyFill="1" applyAlignment="1">
      <alignment wrapText="1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1" xfId="1" applyFont="1" applyFill="1" applyAlignment="1">
      <alignment vertical="center"/>
    </xf>
    <xf numFmtId="0" fontId="7" fillId="3" borderId="4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5" xfId="1" applyFont="1" applyFill="1" applyBorder="1"/>
    <xf numFmtId="164" fontId="7" fillId="0" borderId="7" xfId="1" applyNumberFormat="1" applyFont="1" applyFill="1" applyBorder="1"/>
    <xf numFmtId="0" fontId="6" fillId="4" borderId="5" xfId="1" applyFont="1" applyFill="1" applyBorder="1"/>
    <xf numFmtId="164" fontId="6" fillId="4" borderId="5" xfId="1" applyNumberFormat="1" applyFont="1" applyFill="1" applyBorder="1"/>
    <xf numFmtId="0" fontId="7" fillId="3" borderId="7" xfId="1" applyFont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Fill="1" applyBorder="1" applyAlignment="1">
      <alignment horizontal="center"/>
    </xf>
    <xf numFmtId="164" fontId="7" fillId="0" borderId="6" xfId="1" applyNumberFormat="1" applyFont="1" applyFill="1" applyBorder="1"/>
    <xf numFmtId="0" fontId="7" fillId="3" borderId="5" xfId="1" applyFont="1" applyFill="1" applyBorder="1" applyAlignment="1">
      <alignment horizontal="center"/>
    </xf>
    <xf numFmtId="164" fontId="7" fillId="3" borderId="5" xfId="1" applyNumberFormat="1" applyFont="1" applyFill="1" applyBorder="1"/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164" fontId="7" fillId="3" borderId="7" xfId="1" applyNumberFormat="1" applyFont="1" applyFill="1" applyBorder="1"/>
    <xf numFmtId="0" fontId="7" fillId="0" borderId="5" xfId="1" applyFont="1" applyFill="1" applyBorder="1"/>
    <xf numFmtId="0" fontId="7" fillId="0" borderId="5" xfId="1" applyFont="1" applyFill="1" applyBorder="1" applyAlignment="1">
      <alignment horizontal="center"/>
    </xf>
    <xf numFmtId="164" fontId="7" fillId="0" borderId="5" xfId="1" applyNumberFormat="1" applyFont="1" applyFill="1" applyBorder="1"/>
    <xf numFmtId="164" fontId="7" fillId="3" borderId="6" xfId="1" applyNumberFormat="1" applyFont="1" applyFill="1" applyBorder="1"/>
    <xf numFmtId="0" fontId="7" fillId="3" borderId="1" xfId="1" applyFont="1" applyFill="1" applyAlignment="1">
      <alignment horizontal="left"/>
    </xf>
    <xf numFmtId="165" fontId="0" fillId="0" borderId="0" xfId="0" applyNumberFormat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13"/>
  <sheetViews>
    <sheetView tabSelected="1" topLeftCell="A9" workbookViewId="0">
      <selection activeCell="D17" sqref="D17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61" t="s">
        <v>70</v>
      </c>
      <c r="B1" s="61"/>
      <c r="C1" s="61"/>
      <c r="D1" s="61"/>
      <c r="E1" s="61"/>
    </row>
    <row r="2" spans="1:5" ht="15.75" x14ac:dyDescent="0.25">
      <c r="A2" s="57" t="s">
        <v>71</v>
      </c>
      <c r="B2" s="58"/>
      <c r="C2" s="58"/>
      <c r="D2" s="58"/>
      <c r="E2" s="59"/>
    </row>
    <row r="3" spans="1:5" ht="15.75" x14ac:dyDescent="0.25">
      <c r="A3" s="57" t="s">
        <v>72</v>
      </c>
      <c r="B3" s="58"/>
      <c r="C3" s="58"/>
      <c r="D3" s="58"/>
      <c r="E3" s="59"/>
    </row>
    <row r="4" spans="1:5" ht="15.75" x14ac:dyDescent="0.25">
      <c r="A4" s="57" t="s">
        <v>73</v>
      </c>
      <c r="B4" s="58"/>
      <c r="C4" s="58"/>
      <c r="D4" s="58"/>
      <c r="E4" s="59"/>
    </row>
    <row r="5" spans="1:5" ht="15.75" x14ac:dyDescent="0.25">
      <c r="A5" s="57" t="s">
        <v>74</v>
      </c>
      <c r="B5" s="58"/>
      <c r="C5" s="58"/>
      <c r="D5" s="58"/>
      <c r="E5" s="59"/>
    </row>
    <row r="6" spans="1:5" ht="15.75" x14ac:dyDescent="0.25">
      <c r="A6" s="57" t="s">
        <v>75</v>
      </c>
      <c r="B6" s="58"/>
      <c r="C6" s="58"/>
      <c r="D6" s="58"/>
      <c r="E6" s="59"/>
    </row>
    <row r="7" spans="1:5" ht="15.75" x14ac:dyDescent="0.25">
      <c r="A7" s="57" t="s">
        <v>76</v>
      </c>
      <c r="B7" s="58"/>
      <c r="C7" s="58"/>
      <c r="D7" s="58"/>
      <c r="E7" s="59"/>
    </row>
    <row r="8" spans="1:5" ht="15.75" x14ac:dyDescent="0.25">
      <c r="A8" s="57" t="s">
        <v>77</v>
      </c>
      <c r="B8" s="58"/>
      <c r="C8" s="58"/>
      <c r="D8" s="58"/>
      <c r="E8" s="59"/>
    </row>
    <row r="9" spans="1:5" ht="23.25" x14ac:dyDescent="0.35">
      <c r="A9" s="60" t="s">
        <v>101</v>
      </c>
      <c r="B9" s="60"/>
      <c r="C9" s="60"/>
      <c r="D9" s="60"/>
      <c r="E9" s="60"/>
    </row>
    <row r="10" spans="1:5" ht="45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5" x14ac:dyDescent="0.25">
      <c r="A11" s="1" t="s">
        <v>5</v>
      </c>
      <c r="B11" s="2"/>
      <c r="C11" s="2"/>
      <c r="D11" s="3">
        <f>59093.296+386.06+871.99+1742.4+1161.6</f>
        <v>63255.345999999998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63255.345999999998</v>
      </c>
      <c r="E12" s="4"/>
    </row>
    <row r="13" spans="1:5" x14ac:dyDescent="0.25">
      <c r="A13" s="1" t="s">
        <v>5</v>
      </c>
      <c r="B13" s="2"/>
      <c r="C13" s="2"/>
      <c r="D13" s="3">
        <f>9000+900+3209.28+300+35.2+35.2</f>
        <v>13479.680000000002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13479.680000000002</v>
      </c>
      <c r="E14" s="4"/>
    </row>
    <row r="15" spans="1:5" x14ac:dyDescent="0.25">
      <c r="A15" s="1" t="s">
        <v>5</v>
      </c>
      <c r="B15" s="2"/>
      <c r="C15" s="2"/>
      <c r="D15" s="3">
        <f>9784.29+63.7+143.88+287.5+191.67</f>
        <v>10471.040000000001</v>
      </c>
      <c r="E15" s="1" t="s">
        <v>87</v>
      </c>
    </row>
    <row r="16" spans="1:5" x14ac:dyDescent="0.25">
      <c r="A16" s="4" t="s">
        <v>10</v>
      </c>
      <c r="B16" s="5"/>
      <c r="C16" s="5"/>
      <c r="D16" s="6">
        <f>SUM(D15)</f>
        <v>10471.040000000001</v>
      </c>
      <c r="E16" s="4"/>
    </row>
    <row r="17" spans="1:5" x14ac:dyDescent="0.25">
      <c r="A17" s="1" t="s">
        <v>5</v>
      </c>
      <c r="B17" s="2"/>
      <c r="C17" s="2"/>
      <c r="D17" s="3">
        <f>4192.97+5058.24</f>
        <v>9251.2099999999991</v>
      </c>
      <c r="E17" s="1" t="s">
        <v>94</v>
      </c>
    </row>
    <row r="18" spans="1:5" x14ac:dyDescent="0.25">
      <c r="A18" s="4" t="s">
        <v>11</v>
      </c>
      <c r="B18" s="5"/>
      <c r="C18" s="5"/>
      <c r="D18" s="6">
        <f>SUM(D17)</f>
        <v>9251.2099999999991</v>
      </c>
      <c r="E18" s="4"/>
    </row>
    <row r="19" spans="1:5" x14ac:dyDescent="0.25">
      <c r="A19" s="10" t="s">
        <v>5</v>
      </c>
      <c r="B19" s="11"/>
      <c r="C19" s="11"/>
      <c r="D19" s="12">
        <v>768.39</v>
      </c>
      <c r="E19" s="10" t="s">
        <v>58</v>
      </c>
    </row>
    <row r="20" spans="1:5" x14ac:dyDescent="0.25">
      <c r="A20" s="4" t="s">
        <v>59</v>
      </c>
      <c r="B20" s="5"/>
      <c r="C20" s="5"/>
      <c r="D20" s="6">
        <f>D19</f>
        <v>768.39</v>
      </c>
      <c r="E20" s="4"/>
    </row>
    <row r="21" spans="1:5" s="9" customFormat="1" x14ac:dyDescent="0.25">
      <c r="A21" s="35" t="s">
        <v>12</v>
      </c>
      <c r="B21" s="7"/>
      <c r="C21" s="7"/>
      <c r="D21" s="3">
        <v>194</v>
      </c>
      <c r="E21" s="8" t="s">
        <v>88</v>
      </c>
    </row>
    <row r="22" spans="1:5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5" s="9" customFormat="1" x14ac:dyDescent="0.25">
      <c r="A23" s="1" t="s">
        <v>89</v>
      </c>
      <c r="B23" s="7"/>
      <c r="C23" s="7"/>
      <c r="D23" s="3">
        <v>489.25</v>
      </c>
      <c r="E23" s="1" t="s">
        <v>90</v>
      </c>
    </row>
    <row r="24" spans="1:5" s="9" customFormat="1" x14ac:dyDescent="0.25">
      <c r="A24" s="4" t="s">
        <v>65</v>
      </c>
      <c r="B24" s="5"/>
      <c r="C24" s="5"/>
      <c r="D24" s="6">
        <f>SUM(D23)</f>
        <v>489.25</v>
      </c>
      <c r="E24" s="4"/>
    </row>
    <row r="25" spans="1:5" x14ac:dyDescent="0.25">
      <c r="A25" s="17" t="s">
        <v>14</v>
      </c>
      <c r="B25" s="18"/>
      <c r="C25" s="18"/>
      <c r="D25" s="19">
        <f>D12+D14+D16+D18+D22+D20+D24</f>
        <v>97908.915999999983</v>
      </c>
      <c r="E25" s="17"/>
    </row>
    <row r="26" spans="1:5" x14ac:dyDescent="0.25">
      <c r="A26" s="8"/>
      <c r="B26" s="2"/>
      <c r="C26" s="2"/>
      <c r="D26" s="12"/>
      <c r="E26" s="10" t="s">
        <v>58</v>
      </c>
    </row>
    <row r="27" spans="1:5" x14ac:dyDescent="0.25">
      <c r="A27" s="4" t="s">
        <v>69</v>
      </c>
      <c r="B27" s="5"/>
      <c r="C27" s="5"/>
      <c r="D27" s="6">
        <f>SUM(D26:D26)</f>
        <v>0</v>
      </c>
      <c r="E27" s="4"/>
    </row>
    <row r="28" spans="1:5" x14ac:dyDescent="0.25">
      <c r="A28" s="1"/>
      <c r="B28" s="2"/>
      <c r="C28" s="2"/>
      <c r="D28" s="12"/>
      <c r="E28" s="10" t="s">
        <v>61</v>
      </c>
    </row>
    <row r="29" spans="1:5" x14ac:dyDescent="0.25">
      <c r="A29" s="4" t="s">
        <v>60</v>
      </c>
      <c r="B29" s="5"/>
      <c r="C29" s="5"/>
      <c r="D29" s="6">
        <f>D28</f>
        <v>0</v>
      </c>
      <c r="E29" s="4"/>
    </row>
    <row r="30" spans="1:5" ht="15.75" customHeight="1" x14ac:dyDescent="0.25">
      <c r="A30" s="25" t="s">
        <v>109</v>
      </c>
      <c r="B30" s="49">
        <v>58353015102</v>
      </c>
      <c r="C30" s="49" t="s">
        <v>17</v>
      </c>
      <c r="D30" s="54">
        <v>188.4</v>
      </c>
      <c r="E30" s="48" t="s">
        <v>37</v>
      </c>
    </row>
    <row r="31" spans="1:5" ht="15.75" customHeight="1" x14ac:dyDescent="0.25">
      <c r="A31" s="25" t="s">
        <v>111</v>
      </c>
      <c r="B31" s="49">
        <v>64546066176</v>
      </c>
      <c r="C31" s="49" t="s">
        <v>17</v>
      </c>
      <c r="D31" s="54">
        <v>58.25</v>
      </c>
      <c r="E31" s="48" t="s">
        <v>37</v>
      </c>
    </row>
    <row r="32" spans="1:5" ht="15.75" customHeight="1" x14ac:dyDescent="0.25">
      <c r="A32" s="25" t="s">
        <v>112</v>
      </c>
      <c r="B32" s="49">
        <v>57560191883</v>
      </c>
      <c r="C32" s="49" t="s">
        <v>17</v>
      </c>
      <c r="D32" s="54">
        <v>692.24</v>
      </c>
      <c r="E32" s="48" t="s">
        <v>37</v>
      </c>
    </row>
    <row r="33" spans="1:5" ht="15.75" customHeight="1" x14ac:dyDescent="0.25">
      <c r="A33" s="25" t="s">
        <v>113</v>
      </c>
      <c r="B33" s="49">
        <v>41775987954</v>
      </c>
      <c r="C33" s="49" t="s">
        <v>15</v>
      </c>
      <c r="D33" s="54">
        <v>17.5</v>
      </c>
      <c r="E33" s="48" t="s">
        <v>37</v>
      </c>
    </row>
    <row r="34" spans="1:5" ht="15" customHeight="1" x14ac:dyDescent="0.25">
      <c r="A34" s="40" t="s">
        <v>16</v>
      </c>
      <c r="B34" s="15"/>
      <c r="C34" s="15"/>
      <c r="D34" s="41">
        <f>SUM(D30:D33)</f>
        <v>956.39</v>
      </c>
      <c r="E34" s="40"/>
    </row>
    <row r="35" spans="1:5" ht="16.5" customHeight="1" x14ac:dyDescent="0.25">
      <c r="A35" s="37" t="s">
        <v>22</v>
      </c>
      <c r="B35" s="42">
        <v>22916544397</v>
      </c>
      <c r="C35" s="42" t="s">
        <v>21</v>
      </c>
      <c r="D35" s="39">
        <f>38.5+891.53+45.38+38.35+21.03+629.67+205.93+40.32+517.85+132</f>
        <v>2560.56</v>
      </c>
      <c r="E35" s="37" t="s">
        <v>18</v>
      </c>
    </row>
    <row r="36" spans="1:5" ht="16.5" customHeight="1" x14ac:dyDescent="0.25">
      <c r="A36" s="48" t="s">
        <v>106</v>
      </c>
      <c r="B36" s="49">
        <v>20845957118</v>
      </c>
      <c r="C36" s="49" t="s">
        <v>104</v>
      </c>
      <c r="D36" s="45">
        <v>295.79000000000002</v>
      </c>
      <c r="E36" s="37" t="s">
        <v>18</v>
      </c>
    </row>
    <row r="37" spans="1:5" ht="15.75" customHeight="1" x14ac:dyDescent="0.25">
      <c r="A37" s="43" t="s">
        <v>19</v>
      </c>
      <c r="B37" s="44">
        <v>44138062462</v>
      </c>
      <c r="C37" s="44" t="s">
        <v>20</v>
      </c>
      <c r="D37" s="45">
        <f>285.71+1263.76</f>
        <v>1549.47</v>
      </c>
      <c r="E37" s="43" t="s">
        <v>18</v>
      </c>
    </row>
    <row r="38" spans="1:5" ht="15" customHeight="1" x14ac:dyDescent="0.25">
      <c r="A38" s="40" t="s">
        <v>23</v>
      </c>
      <c r="B38" s="15"/>
      <c r="C38" s="15"/>
      <c r="D38" s="41">
        <f>SUM(D35:D37)</f>
        <v>4405.82</v>
      </c>
      <c r="E38" s="40"/>
    </row>
    <row r="39" spans="1:5" ht="15" customHeight="1" x14ac:dyDescent="0.25">
      <c r="A39" s="38" t="s">
        <v>97</v>
      </c>
      <c r="B39" s="46">
        <v>27759560625</v>
      </c>
      <c r="C39" s="46" t="s">
        <v>17</v>
      </c>
      <c r="D39" s="47">
        <v>34.270000000000003</v>
      </c>
      <c r="E39" s="1" t="s">
        <v>24</v>
      </c>
    </row>
    <row r="40" spans="1:5" ht="15" customHeight="1" x14ac:dyDescent="0.25">
      <c r="A40" s="10" t="s">
        <v>39</v>
      </c>
      <c r="B40" s="11">
        <v>63073332379</v>
      </c>
      <c r="C40" s="11" t="s">
        <v>17</v>
      </c>
      <c r="D40" s="12">
        <v>566.96</v>
      </c>
      <c r="E40" s="1" t="s">
        <v>24</v>
      </c>
    </row>
    <row r="41" spans="1:5" x14ac:dyDescent="0.25">
      <c r="A41" s="4" t="s">
        <v>25</v>
      </c>
      <c r="B41" s="5"/>
      <c r="C41" s="5"/>
      <c r="D41" s="6">
        <f>SUM(D39:D40)</f>
        <v>601.23</v>
      </c>
      <c r="E41" s="4"/>
    </row>
    <row r="42" spans="1:5" ht="15" customHeight="1" x14ac:dyDescent="0.25">
      <c r="A42" s="10"/>
      <c r="B42" s="11"/>
      <c r="C42" s="11"/>
      <c r="D42" s="12"/>
      <c r="E42" s="1" t="s">
        <v>40</v>
      </c>
    </row>
    <row r="43" spans="1:5" x14ac:dyDescent="0.25">
      <c r="A43" s="4" t="s">
        <v>34</v>
      </c>
      <c r="B43" s="5"/>
      <c r="C43" s="5"/>
      <c r="D43" s="6">
        <f>SUM(D42:D42)</f>
        <v>0</v>
      </c>
      <c r="E43" s="4"/>
    </row>
    <row r="44" spans="1:5" x14ac:dyDescent="0.25">
      <c r="A44" s="8"/>
      <c r="B44" s="2"/>
      <c r="C44" s="2"/>
      <c r="D44" s="3"/>
      <c r="E44" s="1" t="s">
        <v>62</v>
      </c>
    </row>
    <row r="45" spans="1:5" x14ac:dyDescent="0.25">
      <c r="A45" s="4" t="s">
        <v>63</v>
      </c>
      <c r="B45" s="5"/>
      <c r="C45" s="5"/>
      <c r="D45" s="6">
        <f>SUM(D44:D44)</f>
        <v>0</v>
      </c>
      <c r="E45" s="4"/>
    </row>
    <row r="46" spans="1:5" x14ac:dyDescent="0.25">
      <c r="A46" s="1"/>
      <c r="B46" s="2"/>
      <c r="C46" s="2"/>
      <c r="D46" s="3"/>
      <c r="E46" s="1" t="s">
        <v>41</v>
      </c>
    </row>
    <row r="47" spans="1:5" x14ac:dyDescent="0.25">
      <c r="A47" s="4" t="s">
        <v>42</v>
      </c>
      <c r="B47" s="5"/>
      <c r="C47" s="5"/>
      <c r="D47" s="6">
        <f>SUM(D46:D46)</f>
        <v>0</v>
      </c>
      <c r="E47" s="4"/>
    </row>
    <row r="48" spans="1:5" x14ac:dyDescent="0.25">
      <c r="A48" s="1" t="s">
        <v>43</v>
      </c>
      <c r="B48" s="2">
        <v>87311810356</v>
      </c>
      <c r="C48" s="2" t="s">
        <v>17</v>
      </c>
      <c r="D48" s="3">
        <v>2.6</v>
      </c>
      <c r="E48" s="1" t="s">
        <v>44</v>
      </c>
    </row>
    <row r="49" spans="1:5" x14ac:dyDescent="0.25">
      <c r="A49" s="10" t="s">
        <v>85</v>
      </c>
      <c r="B49" s="11">
        <v>81793146560</v>
      </c>
      <c r="C49" s="11" t="s">
        <v>17</v>
      </c>
      <c r="D49" s="3">
        <v>92.71</v>
      </c>
      <c r="E49" s="1" t="s">
        <v>44</v>
      </c>
    </row>
    <row r="50" spans="1:5" x14ac:dyDescent="0.25">
      <c r="A50" s="4" t="s">
        <v>26</v>
      </c>
      <c r="B50" s="5"/>
      <c r="C50" s="5"/>
      <c r="D50" s="6">
        <f>SUM(D48:D49)</f>
        <v>95.309999999999988</v>
      </c>
      <c r="E50" s="4"/>
    </row>
    <row r="51" spans="1:5" x14ac:dyDescent="0.25">
      <c r="A51" s="1" t="s">
        <v>84</v>
      </c>
      <c r="B51" s="2">
        <v>72612732139</v>
      </c>
      <c r="C51" s="2" t="s">
        <v>17</v>
      </c>
      <c r="D51" s="12">
        <v>88.38</v>
      </c>
      <c r="E51" s="1" t="s">
        <v>45</v>
      </c>
    </row>
    <row r="52" spans="1:5" x14ac:dyDescent="0.25">
      <c r="A52" s="1" t="s">
        <v>108</v>
      </c>
      <c r="B52" s="2">
        <v>17971322693</v>
      </c>
      <c r="C52" s="2" t="s">
        <v>21</v>
      </c>
      <c r="D52" s="12">
        <v>6250</v>
      </c>
      <c r="E52" s="1" t="s">
        <v>45</v>
      </c>
    </row>
    <row r="53" spans="1:5" ht="16.5" customHeight="1" x14ac:dyDescent="0.25">
      <c r="A53" s="4" t="s">
        <v>27</v>
      </c>
      <c r="B53" s="5"/>
      <c r="C53" s="5"/>
      <c r="D53" s="6">
        <f>SUM(D51:D52)</f>
        <v>6338.38</v>
      </c>
      <c r="E53" s="4"/>
    </row>
    <row r="54" spans="1:5" ht="15" customHeight="1" x14ac:dyDescent="0.25">
      <c r="A54" s="10" t="s">
        <v>46</v>
      </c>
      <c r="B54" s="11">
        <v>12266526926</v>
      </c>
      <c r="C54" s="11" t="s">
        <v>15</v>
      </c>
      <c r="D54" s="12">
        <f>92.33+4.2</f>
        <v>96.53</v>
      </c>
      <c r="E54" s="1" t="s">
        <v>47</v>
      </c>
    </row>
    <row r="55" spans="1:5" ht="15" customHeight="1" x14ac:dyDescent="0.25">
      <c r="A55" s="10" t="s">
        <v>82</v>
      </c>
      <c r="B55" s="2">
        <v>39548678448</v>
      </c>
      <c r="C55" s="2" t="s">
        <v>80</v>
      </c>
      <c r="D55" s="12">
        <v>35.24</v>
      </c>
      <c r="E55" s="1" t="s">
        <v>47</v>
      </c>
    </row>
    <row r="56" spans="1:5" ht="15" customHeight="1" x14ac:dyDescent="0.25">
      <c r="A56" s="10" t="s">
        <v>114</v>
      </c>
      <c r="B56" s="2">
        <v>28921383001</v>
      </c>
      <c r="C56" s="2"/>
      <c r="D56" s="12">
        <v>124.3</v>
      </c>
      <c r="E56" s="1" t="s">
        <v>47</v>
      </c>
    </row>
    <row r="57" spans="1:5" x14ac:dyDescent="0.25">
      <c r="A57" s="4" t="s">
        <v>48</v>
      </c>
      <c r="B57" s="5"/>
      <c r="C57" s="5"/>
      <c r="D57" s="6">
        <f>SUM(D54:D56)</f>
        <v>256.07</v>
      </c>
      <c r="E57" s="4"/>
    </row>
    <row r="58" spans="1:5" ht="15.75" customHeight="1" x14ac:dyDescent="0.25">
      <c r="A58" s="10"/>
      <c r="B58" s="11"/>
      <c r="C58" s="11"/>
      <c r="D58" s="12"/>
      <c r="E58" s="10" t="s">
        <v>49</v>
      </c>
    </row>
    <row r="59" spans="1:5" ht="16.5" customHeight="1" x14ac:dyDescent="0.25">
      <c r="A59" s="4" t="s">
        <v>36</v>
      </c>
      <c r="B59" s="5"/>
      <c r="C59" s="5"/>
      <c r="D59" s="6">
        <f>SUM(D58:D58)</f>
        <v>0</v>
      </c>
      <c r="E59" s="4"/>
    </row>
    <row r="60" spans="1:5" s="9" customFormat="1" ht="15.75" customHeight="1" x14ac:dyDescent="0.25">
      <c r="A60" s="8"/>
      <c r="B60" s="13"/>
      <c r="C60" s="2"/>
      <c r="D60" s="3"/>
      <c r="E60" s="1" t="s">
        <v>64</v>
      </c>
    </row>
    <row r="61" spans="1:5" ht="15.75" customHeight="1" x14ac:dyDescent="0.25">
      <c r="A61" s="4" t="s">
        <v>65</v>
      </c>
      <c r="B61" s="5"/>
      <c r="C61" s="5"/>
      <c r="D61" s="6">
        <f>SUM(D60)</f>
        <v>0</v>
      </c>
      <c r="E61" s="4"/>
    </row>
    <row r="62" spans="1:5" x14ac:dyDescent="0.25">
      <c r="A62" s="1" t="s">
        <v>78</v>
      </c>
      <c r="B62" s="2">
        <v>22361751585</v>
      </c>
      <c r="C62" s="2" t="s">
        <v>17</v>
      </c>
      <c r="D62" s="3">
        <v>44.45</v>
      </c>
      <c r="E62" s="1" t="s">
        <v>28</v>
      </c>
    </row>
    <row r="63" spans="1:5" x14ac:dyDescent="0.25">
      <c r="A63" s="37" t="s">
        <v>79</v>
      </c>
      <c r="B63" s="2">
        <v>7928109478</v>
      </c>
      <c r="C63" s="2" t="s">
        <v>38</v>
      </c>
      <c r="D63" s="56">
        <v>30</v>
      </c>
      <c r="E63" s="1" t="s">
        <v>28</v>
      </c>
    </row>
    <row r="64" spans="1:5" x14ac:dyDescent="0.25">
      <c r="A64" s="25" t="s">
        <v>35</v>
      </c>
      <c r="B64" s="36">
        <v>56575768790</v>
      </c>
      <c r="C64" s="2" t="s">
        <v>17</v>
      </c>
      <c r="D64" s="3">
        <v>71.38</v>
      </c>
      <c r="E64" s="1" t="s">
        <v>28</v>
      </c>
    </row>
    <row r="65" spans="1:5" x14ac:dyDescent="0.25">
      <c r="A65" s="25" t="s">
        <v>91</v>
      </c>
      <c r="B65" s="36">
        <v>35956517501</v>
      </c>
      <c r="C65" s="2" t="s">
        <v>15</v>
      </c>
      <c r="D65" s="3">
        <f>165.9+165.9</f>
        <v>331.8</v>
      </c>
      <c r="E65" s="1" t="s">
        <v>28</v>
      </c>
    </row>
    <row r="66" spans="1:5" x14ac:dyDescent="0.25">
      <c r="A66" s="38" t="s">
        <v>50</v>
      </c>
      <c r="B66" s="2">
        <v>14506572540</v>
      </c>
      <c r="C66" s="2" t="s">
        <v>17</v>
      </c>
      <c r="D66" s="3">
        <v>43.75</v>
      </c>
      <c r="E66" s="1" t="s">
        <v>28</v>
      </c>
    </row>
    <row r="67" spans="1:5" x14ac:dyDescent="0.25">
      <c r="A67" s="8" t="s">
        <v>83</v>
      </c>
      <c r="B67" s="2">
        <v>37439642333</v>
      </c>
      <c r="C67" s="2" t="s">
        <v>21</v>
      </c>
      <c r="D67" s="12">
        <v>50</v>
      </c>
      <c r="E67" s="1" t="s">
        <v>28</v>
      </c>
    </row>
    <row r="68" spans="1:5" x14ac:dyDescent="0.25">
      <c r="A68" s="8" t="s">
        <v>110</v>
      </c>
      <c r="B68" s="2">
        <v>93571946376</v>
      </c>
      <c r="C68" s="2" t="s">
        <v>17</v>
      </c>
      <c r="D68" s="12">
        <v>38.909999999999997</v>
      </c>
      <c r="E68" s="1" t="s">
        <v>28</v>
      </c>
    </row>
    <row r="69" spans="1:5" ht="16.5" customHeight="1" x14ac:dyDescent="0.25">
      <c r="A69" s="1" t="s">
        <v>86</v>
      </c>
      <c r="B69" s="2">
        <v>85821130368</v>
      </c>
      <c r="C69" s="2" t="s">
        <v>17</v>
      </c>
      <c r="D69" s="3">
        <v>1.66</v>
      </c>
      <c r="E69" s="1" t="s">
        <v>28</v>
      </c>
    </row>
    <row r="70" spans="1:5" ht="15" customHeight="1" x14ac:dyDescent="0.25">
      <c r="A70" s="29" t="s">
        <v>29</v>
      </c>
      <c r="B70" s="30"/>
      <c r="C70" s="30"/>
      <c r="D70" s="31">
        <f>SUM(D62:D69)</f>
        <v>611.94999999999993</v>
      </c>
      <c r="E70" s="4"/>
    </row>
    <row r="71" spans="1:5" ht="15" customHeight="1" x14ac:dyDescent="0.25">
      <c r="A71" s="25"/>
      <c r="B71" s="25"/>
      <c r="C71" s="25"/>
      <c r="D71" s="25"/>
      <c r="E71" s="27" t="s">
        <v>51</v>
      </c>
    </row>
    <row r="72" spans="1:5" ht="15" customHeight="1" x14ac:dyDescent="0.25">
      <c r="A72" s="32" t="s">
        <v>30</v>
      </c>
      <c r="B72" s="33"/>
      <c r="C72" s="33"/>
      <c r="D72" s="34">
        <f>SUM(D71)</f>
        <v>0</v>
      </c>
      <c r="E72" s="28"/>
    </row>
    <row r="73" spans="1:5" ht="15" customHeight="1" x14ac:dyDescent="0.25">
      <c r="A73" s="1"/>
      <c r="B73" s="2"/>
      <c r="C73" s="2"/>
      <c r="D73" s="3"/>
      <c r="E73" s="1" t="s">
        <v>52</v>
      </c>
    </row>
    <row r="74" spans="1:5" ht="15.75" customHeight="1" x14ac:dyDescent="0.25">
      <c r="A74" s="4" t="s">
        <v>31</v>
      </c>
      <c r="B74" s="5"/>
      <c r="C74" s="5"/>
      <c r="D74" s="6">
        <f>SUM(D73:D73)</f>
        <v>0</v>
      </c>
      <c r="E74" s="4"/>
    </row>
    <row r="75" spans="1:5" ht="15.75" customHeight="1" x14ac:dyDescent="0.25">
      <c r="A75" s="1" t="s">
        <v>98</v>
      </c>
      <c r="B75" s="2"/>
      <c r="C75" s="2"/>
      <c r="D75" s="3">
        <v>70.599999999999994</v>
      </c>
      <c r="E75" s="55" t="s">
        <v>100</v>
      </c>
    </row>
    <row r="76" spans="1:5" ht="15.75" customHeight="1" x14ac:dyDescent="0.25">
      <c r="A76" s="4" t="s">
        <v>99</v>
      </c>
      <c r="B76" s="5"/>
      <c r="C76" s="5"/>
      <c r="D76" s="6">
        <f>SUM(D75:D75)</f>
        <v>70.599999999999994</v>
      </c>
      <c r="E76" s="4"/>
    </row>
    <row r="77" spans="1:5" ht="15.75" customHeight="1" x14ac:dyDescent="0.25">
      <c r="A77" s="16"/>
      <c r="B77" s="11"/>
      <c r="C77" s="11"/>
      <c r="D77" s="12"/>
      <c r="E77" s="10" t="s">
        <v>66</v>
      </c>
    </row>
    <row r="78" spans="1:5" ht="15.75" customHeight="1" x14ac:dyDescent="0.25">
      <c r="A78" s="4" t="s">
        <v>67</v>
      </c>
      <c r="B78" s="5"/>
      <c r="C78" s="5"/>
      <c r="D78" s="6">
        <f>D77</f>
        <v>0</v>
      </c>
      <c r="E78" s="4"/>
    </row>
    <row r="79" spans="1:5" ht="17.25" customHeight="1" x14ac:dyDescent="0.25">
      <c r="A79" s="10"/>
      <c r="B79" s="2"/>
      <c r="C79" s="11"/>
      <c r="D79" s="12"/>
      <c r="E79" s="10" t="s">
        <v>53</v>
      </c>
    </row>
    <row r="80" spans="1:5" ht="15.75" customHeight="1" x14ac:dyDescent="0.25">
      <c r="A80" s="4" t="s">
        <v>54</v>
      </c>
      <c r="B80" s="5"/>
      <c r="C80" s="5"/>
      <c r="D80" s="6">
        <f>SUM(D79:D79)</f>
        <v>0</v>
      </c>
      <c r="E80" s="4"/>
    </row>
    <row r="81" spans="1:12" ht="15.75" customHeight="1" x14ac:dyDescent="0.25">
      <c r="A81" s="10" t="s">
        <v>32</v>
      </c>
      <c r="B81" s="2">
        <v>52508873833</v>
      </c>
      <c r="C81" s="2" t="s">
        <v>33</v>
      </c>
      <c r="D81" s="3">
        <v>40.729999999999997</v>
      </c>
      <c r="E81" s="1" t="s">
        <v>55</v>
      </c>
    </row>
    <row r="82" spans="1:12" ht="15.75" customHeight="1" x14ac:dyDescent="0.25">
      <c r="A82" s="37" t="s">
        <v>95</v>
      </c>
      <c r="B82" s="42">
        <v>5614216244</v>
      </c>
      <c r="C82" s="42" t="s">
        <v>17</v>
      </c>
      <c r="D82" s="50">
        <f>42+26+56.12</f>
        <v>124.12</v>
      </c>
      <c r="E82" s="37" t="s">
        <v>55</v>
      </c>
    </row>
    <row r="83" spans="1:12" ht="15.75" customHeight="1" x14ac:dyDescent="0.25">
      <c r="A83" s="48" t="s">
        <v>103</v>
      </c>
      <c r="B83" s="49">
        <v>73660371074</v>
      </c>
      <c r="C83" s="49" t="s">
        <v>104</v>
      </c>
      <c r="D83" s="54">
        <f>5.28+65.8</f>
        <v>71.08</v>
      </c>
      <c r="E83" s="48" t="s">
        <v>55</v>
      </c>
    </row>
    <row r="84" spans="1:12" x14ac:dyDescent="0.25">
      <c r="A84" s="51" t="s">
        <v>81</v>
      </c>
      <c r="B84" s="52">
        <v>82752153530</v>
      </c>
      <c r="C84" s="52" t="s">
        <v>17</v>
      </c>
      <c r="D84" s="53">
        <v>31.25</v>
      </c>
      <c r="E84" s="51" t="s">
        <v>55</v>
      </c>
    </row>
    <row r="85" spans="1:12" x14ac:dyDescent="0.25">
      <c r="A85" s="25" t="s">
        <v>109</v>
      </c>
      <c r="B85" s="49">
        <v>58353015102</v>
      </c>
      <c r="C85" s="49" t="s">
        <v>17</v>
      </c>
      <c r="D85" s="53">
        <v>505.83</v>
      </c>
      <c r="E85" s="51" t="s">
        <v>55</v>
      </c>
    </row>
    <row r="86" spans="1:12" x14ac:dyDescent="0.25">
      <c r="A86" s="4" t="s">
        <v>56</v>
      </c>
      <c r="B86" s="5"/>
      <c r="C86" s="5"/>
      <c r="D86" s="6">
        <f>SUM(D81:D85)</f>
        <v>773.01</v>
      </c>
      <c r="E86" s="4"/>
    </row>
    <row r="87" spans="1:12" x14ac:dyDescent="0.25">
      <c r="A87" s="25" t="s">
        <v>105</v>
      </c>
      <c r="B87" s="36">
        <v>64729046835</v>
      </c>
      <c r="C87" s="2" t="s">
        <v>17</v>
      </c>
      <c r="D87" s="3">
        <v>345</v>
      </c>
      <c r="E87" s="1" t="s">
        <v>93</v>
      </c>
    </row>
    <row r="88" spans="1:12" x14ac:dyDescent="0.25">
      <c r="A88" s="25" t="s">
        <v>107</v>
      </c>
      <c r="B88" s="36">
        <v>63682958051</v>
      </c>
      <c r="C88" s="2" t="s">
        <v>104</v>
      </c>
      <c r="D88" s="3">
        <v>510.63</v>
      </c>
      <c r="E88" s="1" t="s">
        <v>93</v>
      </c>
    </row>
    <row r="89" spans="1:12" x14ac:dyDescent="0.25">
      <c r="A89" s="4" t="s">
        <v>92</v>
      </c>
      <c r="B89" s="5"/>
      <c r="C89" s="5"/>
      <c r="D89" s="6">
        <f>SUM(D87:D88)</f>
        <v>855.63</v>
      </c>
      <c r="E89" s="4"/>
    </row>
    <row r="90" spans="1:12" x14ac:dyDescent="0.25">
      <c r="A90" s="10" t="s">
        <v>96</v>
      </c>
      <c r="B90" s="11">
        <v>21780210989</v>
      </c>
      <c r="C90" s="11" t="s">
        <v>15</v>
      </c>
      <c r="D90" s="12">
        <v>320</v>
      </c>
      <c r="E90" s="1" t="s">
        <v>68</v>
      </c>
      <c r="J90" s="26"/>
      <c r="K90" s="26"/>
      <c r="L90" s="26"/>
    </row>
    <row r="91" spans="1:12" x14ac:dyDescent="0.25">
      <c r="A91" s="4" t="s">
        <v>57</v>
      </c>
      <c r="B91" s="5"/>
      <c r="C91" s="5"/>
      <c r="D91" s="6">
        <f>SUM(D90:D90)</f>
        <v>320</v>
      </c>
      <c r="E91" s="4"/>
    </row>
    <row r="92" spans="1:12" x14ac:dyDescent="0.25">
      <c r="A92" s="17" t="s">
        <v>14</v>
      </c>
      <c r="B92" s="17"/>
      <c r="C92" s="17"/>
      <c r="D92" s="19">
        <f>D91+D86+D80+D78+D74+D72+D70+D61+D59+D57+D53+D50+D47+D45+D43+D41+D38+D34+D29+D27</f>
        <v>14358.159999999998</v>
      </c>
      <c r="E92" s="17"/>
      <c r="K92" s="26"/>
    </row>
    <row r="93" spans="1:12" ht="18" customHeight="1" x14ac:dyDescent="0.25">
      <c r="A93" s="22" t="s">
        <v>102</v>
      </c>
      <c r="B93" s="23"/>
      <c r="C93" s="23"/>
      <c r="D93" s="24">
        <f>D25+D92</f>
        <v>112267.07599999999</v>
      </c>
      <c r="E93" s="23"/>
      <c r="J93" s="26"/>
      <c r="K93" s="26"/>
      <c r="L93" s="26"/>
    </row>
    <row r="113" spans="8:8" x14ac:dyDescent="0.25">
      <c r="H113" s="14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5 D13 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2025-07-18T08:13:14Z</dcterms:modified>
</cp:coreProperties>
</file>