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I REBALANS 2024/"/>
    </mc:Choice>
  </mc:AlternateContent>
  <xr:revisionPtr revIDLastSave="361" documentId="8_{7B17A63D-CAE6-4F03-9FCB-7BC7C50629A0}" xr6:coauthVersionLast="47" xr6:coauthVersionMax="47" xr10:uidLastSave="{7AA234CF-BDFA-45BA-B601-A8DC738A3AF0}"/>
  <bookViews>
    <workbookView xWindow="-120" yWindow="-120" windowWidth="29040" windowHeight="15840" firstSheet="4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  <sheet name="List1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  <c r="F32" i="7"/>
  <c r="E32" i="7"/>
  <c r="E6" i="7" s="1"/>
  <c r="F19" i="7"/>
  <c r="E19" i="7"/>
  <c r="F12" i="7"/>
  <c r="E12" i="7"/>
  <c r="F13" i="7"/>
  <c r="E13" i="7"/>
  <c r="F42" i="7"/>
  <c r="F41" i="7" s="1"/>
  <c r="F40" i="7" s="1"/>
  <c r="E42" i="7"/>
  <c r="E41" i="7" s="1"/>
  <c r="E40" i="7" s="1"/>
  <c r="E7" i="7"/>
  <c r="E11" i="7" s="1"/>
  <c r="F7" i="7"/>
  <c r="F11" i="7" s="1"/>
  <c r="F14" i="6"/>
  <c r="E14" i="6"/>
  <c r="F26" i="3"/>
  <c r="F25" i="3" s="1"/>
  <c r="E26" i="3"/>
  <c r="F10" i="3"/>
  <c r="F16" i="3"/>
  <c r="F11" i="3"/>
  <c r="F15" i="3"/>
  <c r="F13" i="3"/>
  <c r="F12" i="3"/>
  <c r="E12" i="3"/>
  <c r="E11" i="3" s="1"/>
  <c r="E10" i="3" s="1"/>
  <c r="E16" i="3"/>
  <c r="E15" i="3"/>
  <c r="E13" i="3"/>
  <c r="F12" i="1"/>
  <c r="F11" i="1"/>
  <c r="B11" i="5"/>
  <c r="C11" i="5"/>
  <c r="G12" i="1"/>
  <c r="E25" i="3" l="1"/>
</calcChain>
</file>

<file path=xl/sharedStrings.xml><?xml version="1.0" encoding="utf-8"?>
<sst xmlns="http://schemas.openxmlformats.org/spreadsheetml/2006/main" count="150" uniqueCount="107">
  <si>
    <t>FINANCIJSKI PLAN PRORAČUNSKOG KORISNIKA JEDINICE LOKALNE I PODRUČNE (REGIONALNE) SAMOUPRAVE 
ZA 2024. GODINU</t>
  </si>
  <si>
    <t>I. OPĆI DIO</t>
  </si>
  <si>
    <t>A) SAŽETAK RAČUNA PRIHODA I RASHODA</t>
  </si>
  <si>
    <t>Plan 2024</t>
  </si>
  <si>
    <t>Novi plan 2024.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</si>
  <si>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</si>
  <si>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</si>
  <si>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</si>
  <si>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</si>
  <si>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</si>
  <si>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</si>
  <si>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</si>
  <si>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</si>
  <si>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Plan 2024.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</si>
  <si>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</si>
  <si>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</si>
  <si>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</si>
  <si>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</si>
  <si>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</si>
  <si>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</si>
  <si>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</si>
  <si>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</si>
  <si>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21.03.2024.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</si>
  <si>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</si>
  <si>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</si>
  <si>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</si>
  <si>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</si>
  <si>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</si>
  <si>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</si>
  <si>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Ostale pomoći</t>
  </si>
  <si>
    <t xml:space="preserve">pomoći iz općinskog proračuna </t>
  </si>
  <si>
    <t xml:space="preserve">Donacije </t>
  </si>
  <si>
    <t xml:space="preserve">vlastiti prihodi </t>
  </si>
  <si>
    <t>Prihodi iz nadležnog proračuna i od HZZO-a temeljem ugovornih obveza</t>
  </si>
  <si>
    <t>Ostali prihodi za posebne namjene</t>
  </si>
  <si>
    <t>Prihodi od prodaje nefinancijske imovine</t>
  </si>
  <si>
    <t>Prihodi od prodaje proizvedene dugotrajne imovine</t>
  </si>
  <si>
    <t>Opći prihodi i primici</t>
  </si>
  <si>
    <t>RASHODI POSLOVANJA</t>
  </si>
  <si>
    <t>Naziv rashoda</t>
  </si>
  <si>
    <t>Plan 2023.</t>
  </si>
  <si>
    <t>Novi plan 2023.</t>
  </si>
  <si>
    <t>Rashodi poslovanja</t>
  </si>
  <si>
    <t>Rashodi za zaposlene</t>
  </si>
  <si>
    <t>Materijalni rashodi</t>
  </si>
  <si>
    <t>…</t>
  </si>
  <si>
    <t>Rashodi za nabavu nefinancijske imovine</t>
  </si>
  <si>
    <t>Rashodi za nabavu neproizvedene dugotrajne imovine</t>
  </si>
  <si>
    <t xml:space="preserve">A. RAČUN PRIHODA I RASHODA </t>
  </si>
  <si>
    <t>RASHODI PREMA FUNKCIJSKOJ KLASIFIKACIJI</t>
  </si>
  <si>
    <t>BROJČANA OZNAKA I NAZIV</t>
  </si>
  <si>
    <t>Novi plan 2024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</si>
  <si>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</si>
  <si>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</si>
  <si>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</si>
  <si>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</si>
  <si>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</si>
  <si>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</si>
  <si>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FINANCIJSKI PLAN PRORAČUNSKOG KORISNIKA JEDINICE LOKALNE I PODRUČNE (REGIONALNE) SAMOUPRAVE 
ZA 2024.3. GODINU</t>
  </si>
  <si>
    <t>B. RAČUN FINANCIRANJA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</si>
  <si>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</si>
  <si>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</si>
  <si>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</si>
  <si>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</si>
  <si>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</si>
  <si>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</si>
  <si>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Vlastiti prihodi</t>
  </si>
  <si>
    <t>FINANCIJSKI PLAN PRORAČUNSKOG KORISNIKA JEDINICE LOKALNE I PODRUČNE (REGIONALNE) SAMOUPRAVE 
ZA 2024.. GODINU</t>
  </si>
  <si>
    <t>II. POSEBNI DIO</t>
  </si>
  <si>
    <t>Šifra</t>
  </si>
  <si>
    <t xml:space="preserve">Naziv </t>
  </si>
  <si>
    <t>PROGRAM 1001</t>
  </si>
  <si>
    <t>PROGRAM javnih potreba u školstvu</t>
  </si>
  <si>
    <t xml:space="preserve">Aktivnost A10010 </t>
  </si>
  <si>
    <t>ŠKOLSKA KUHINJA</t>
  </si>
  <si>
    <t>Izvor financiranja 4.3.1</t>
  </si>
  <si>
    <t>Prihodi za posebne namjene-PK</t>
  </si>
  <si>
    <t>Izvor financiranja 5.2.9</t>
  </si>
  <si>
    <t>POMOĆI-MINISTARSTVO ZA DEMOGRAFIJU,OBITELJ,MLADE I SOCIJALNU</t>
  </si>
  <si>
    <t>Izvor financiranja 5.7.1</t>
  </si>
  <si>
    <t>POMOĆI IZ GRADSKIH I OPĆINSKIH PRORAČUNA-PK</t>
  </si>
  <si>
    <t xml:space="preserve">Namirice  za školsku kuhinju </t>
  </si>
  <si>
    <t>Aktivnost A10012</t>
  </si>
  <si>
    <t xml:space="preserve">Učenička zadruga </t>
  </si>
  <si>
    <t>Uredski materijal i ostali mat.rashodi</t>
  </si>
  <si>
    <t>Izvor financiranja 3.1.1.</t>
  </si>
  <si>
    <t>Vlastiti prihodi-PK</t>
  </si>
  <si>
    <t xml:space="preserve">Energija </t>
  </si>
  <si>
    <t xml:space="preserve">Komunalne usluge </t>
  </si>
  <si>
    <t xml:space="preserve">Ostali nespomenuti rashodi </t>
  </si>
  <si>
    <t>Aktivnost A10014</t>
  </si>
  <si>
    <t>Redovni program OŠ</t>
  </si>
  <si>
    <t xml:space="preserve">osiguranje učenika </t>
  </si>
  <si>
    <t xml:space="preserve">ostali nespomenuti rashodi </t>
  </si>
  <si>
    <t xml:space="preserve">JAVNE POTREBE U ŠKOLSTVU </t>
  </si>
  <si>
    <t>Kapitalni projekt K100002</t>
  </si>
  <si>
    <t xml:space="preserve">Ulaganje u obj.školstva </t>
  </si>
  <si>
    <t>Izvor financiranja 1.2.</t>
  </si>
  <si>
    <t>Opći Prihodi OŠ</t>
  </si>
  <si>
    <t xml:space="preserve">Usluge tekućeg i inv.održavanja </t>
  </si>
  <si>
    <t xml:space="preserve">knjige </t>
  </si>
  <si>
    <t>Tekući projekt  T100004</t>
  </si>
  <si>
    <t xml:space="preserve">Osig.pomoćnika u nastavi učenicima s poteškoćama </t>
  </si>
  <si>
    <t>Izvor financiranja 5.2.5.</t>
  </si>
  <si>
    <t xml:space="preserve">POMOĆI MZOŠ </t>
  </si>
  <si>
    <t>trošak plaće ,  doprinosa  i ostalo</t>
  </si>
  <si>
    <t xml:space="preserve">Zdravstveni pregledi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</si>
</sst>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3" fontId="0" fillId="0" borderId="0" xfId="0" applyNumberFormat="1"/>
    <xf numFmtId="3" fontId="2" fillId="0" borderId="0" xfId="0" applyNumberFormat="1" applyFont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3" fontId="9" fillId="2" borderId="4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20" fillId="0" borderId="0" xfId="0" applyFont="1"/>
    <xf numFmtId="0" fontId="21" fillId="2" borderId="4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0" fontId="0" fillId="0" borderId="3" xfId="0" applyBorder="1"/>
    <xf numFmtId="165" fontId="9" fillId="2" borderId="4" xfId="1" applyNumberFormat="1" applyFont="1" applyFill="1" applyBorder="1" applyAlignment="1">
      <alignment horizontal="right"/>
    </xf>
    <xf numFmtId="165" fontId="0" fillId="0" borderId="3" xfId="1" applyNumberFormat="1" applyFont="1" applyBorder="1"/>
    <xf numFmtId="165" fontId="0" fillId="0" borderId="0" xfId="1" applyNumberFormat="1" applyFont="1" applyAlignment="1">
      <alignment horizontal="right"/>
    </xf>
    <xf numFmtId="165" fontId="11" fillId="2" borderId="3" xfId="1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6" fillId="0" borderId="1" xfId="0" quotePrefix="1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opLeftCell="A15" workbookViewId="0">
      <selection sqref="A1:G36"/>
    </sheetView>
  </sheetViews>
  <sheetFormatPr defaultRowHeight="15"/>
  <cols>
    <col min="5" max="7" width="25.28515625" customWidth="1"/>
  </cols>
  <sheetData>
    <row r="1" spans="1:11" ht="42" customHeight="1">
      <c r="A1" s="63" t="s">
        <v>0</v>
      </c>
      <c r="B1" s="63"/>
      <c r="C1" s="63"/>
      <c r="D1" s="63"/>
      <c r="E1" s="63"/>
      <c r="F1" s="63"/>
      <c r="G1" s="63"/>
    </row>
    <row r="2" spans="1:11" ht="18" customHeight="1">
      <c r="A2" s="3"/>
      <c r="B2" s="3"/>
      <c r="C2" s="3"/>
      <c r="D2" s="3"/>
      <c r="E2" s="3"/>
      <c r="F2" s="3"/>
      <c r="G2" s="3"/>
    </row>
    <row r="3" spans="1:11" ht="15.75">
      <c r="A3" s="63" t="s">
        <v>1</v>
      </c>
      <c r="B3" s="63"/>
      <c r="C3" s="63"/>
      <c r="D3" s="63"/>
      <c r="E3" s="63"/>
      <c r="F3" s="63"/>
      <c r="G3" s="63"/>
    </row>
    <row r="4" spans="1:11" ht="18">
      <c r="A4" s="3"/>
      <c r="B4" s="3"/>
      <c r="C4" s="3"/>
      <c r="D4" s="3"/>
      <c r="E4" s="3"/>
      <c r="F4" s="3"/>
      <c r="G4" s="3"/>
    </row>
    <row r="5" spans="1:11" ht="18" customHeight="1">
      <c r="A5" s="63" t="s">
        <v>2</v>
      </c>
      <c r="B5" s="64"/>
      <c r="C5" s="64"/>
      <c r="D5" s="64"/>
      <c r="E5" s="64"/>
      <c r="F5" s="64"/>
      <c r="G5" s="64"/>
    </row>
    <row r="6" spans="1:11" ht="18">
      <c r="A6" s="1"/>
      <c r="B6" s="2"/>
      <c r="C6" s="2"/>
      <c r="D6" s="2"/>
      <c r="E6" s="4"/>
      <c r="F6" s="5"/>
      <c r="G6" s="5"/>
    </row>
    <row r="7" spans="1:11">
      <c r="A7" s="26"/>
      <c r="B7" s="27"/>
      <c r="C7" s="27"/>
      <c r="D7" s="28"/>
      <c r="E7" s="29"/>
      <c r="F7" s="20" t="s">
        <v>3</v>
      </c>
      <c r="G7" s="21" t="s">
        <v>4</v>
      </c>
    </row>
    <row r="8" spans="1:11">
      <c r="A8" s="82" t="s">
        <v>5</v>
      </c>
      <c r="B8" s="78"/>
      <c r="C8" s="78"/>
      <c r="D8" s="78"/>
      <c r="E8" s="83"/>
      <c r="F8" s="30">
        <v>0</v>
      </c>
      <c r="G8" s="30">
        <v>0</v>
      </c>
    </row>
    <row r="9" spans="1:11">
      <c r="A9" s="73" t="s">
        <v>6</v>
      </c>
      <c r="B9" s="76"/>
      <c r="C9" s="76"/>
      <c r="D9" s="76"/>
      <c r="E9" s="80"/>
      <c r="F9" s="31">
        <v>808607</v>
      </c>
      <c r="G9" s="31">
        <v>827233</v>
      </c>
    </row>
    <row r="10" spans="1:11">
      <c r="A10" s="79" t="s">
        <v>7</v>
      </c>
      <c r="B10" s="80"/>
      <c r="C10" s="80"/>
      <c r="D10" s="80"/>
      <c r="E10" s="80"/>
      <c r="F10" s="31">
        <v>0</v>
      </c>
      <c r="G10" s="31">
        <v>0</v>
      </c>
    </row>
    <row r="11" spans="1:11">
      <c r="A11" s="34" t="s">
        <v>8</v>
      </c>
      <c r="B11" s="35"/>
      <c r="C11" s="35"/>
      <c r="D11" s="35"/>
      <c r="E11" s="35"/>
      <c r="F11" s="30">
        <f>F12+F13</f>
        <v>808607</v>
      </c>
      <c r="G11" s="30">
        <v>827233</v>
      </c>
    </row>
    <row r="12" spans="1:11">
      <c r="A12" s="81" t="s">
        <v>9</v>
      </c>
      <c r="B12" s="76"/>
      <c r="C12" s="76"/>
      <c r="D12" s="76"/>
      <c r="E12" s="76"/>
      <c r="F12" s="31">
        <f>F9-F13</f>
        <v>808607</v>
      </c>
      <c r="G12" s="31">
        <f>G9-G13</f>
        <v>827233</v>
      </c>
      <c r="H12" s="36"/>
    </row>
    <row r="13" spans="1:11">
      <c r="A13" s="79" t="s">
        <v>10</v>
      </c>
      <c r="B13" s="80"/>
      <c r="C13" s="80"/>
      <c r="D13" s="80"/>
      <c r="E13" s="80"/>
      <c r="F13" s="31">
        <v>0</v>
      </c>
      <c r="G13" s="31">
        <v>0</v>
      </c>
    </row>
    <row r="14" spans="1:11">
      <c r="A14" s="77" t="s">
        <v>11</v>
      </c>
      <c r="B14" s="78"/>
      <c r="C14" s="78"/>
      <c r="D14" s="78"/>
      <c r="E14" s="78"/>
      <c r="F14" s="30">
        <v>0</v>
      </c>
      <c r="G14" s="30">
        <v>0</v>
      </c>
      <c r="K14" s="36"/>
    </row>
    <row r="15" spans="1:11" ht="18">
      <c r="A15" s="3"/>
      <c r="B15" s="6"/>
      <c r="C15" s="6"/>
      <c r="D15" s="6"/>
      <c r="E15" s="6"/>
      <c r="F15" s="6"/>
      <c r="G15" s="6"/>
    </row>
    <row r="16" spans="1:11" ht="18" customHeight="1">
      <c r="A16" s="63" t="s">
        <v>12</v>
      </c>
      <c r="B16" s="64"/>
      <c r="C16" s="64"/>
      <c r="D16" s="64"/>
      <c r="E16" s="64"/>
      <c r="F16" s="64"/>
      <c r="G16" s="64"/>
    </row>
    <row r="17" spans="1:7" ht="18">
      <c r="A17" s="3"/>
      <c r="B17" s="6"/>
      <c r="C17" s="6"/>
      <c r="D17" s="6"/>
      <c r="E17" s="6"/>
      <c r="F17" s="6"/>
      <c r="G17" s="6"/>
    </row>
    <row r="18" spans="1:7">
      <c r="A18" s="26"/>
      <c r="B18" s="27"/>
      <c r="C18" s="27"/>
      <c r="D18" s="28"/>
      <c r="E18" s="29"/>
      <c r="F18" s="20" t="s">
        <v>13</v>
      </c>
      <c r="G18" s="21" t="s">
        <v>4</v>
      </c>
    </row>
    <row r="19" spans="1:7" ht="15.75" customHeight="1">
      <c r="A19" s="73" t="s">
        <v>14</v>
      </c>
      <c r="B19" s="74"/>
      <c r="C19" s="74"/>
      <c r="D19" s="74"/>
      <c r="E19" s="75"/>
      <c r="F19" s="31">
        <v>0</v>
      </c>
      <c r="G19" s="31">
        <v>0</v>
      </c>
    </row>
    <row r="20" spans="1:7">
      <c r="A20" s="73" t="s">
        <v>15</v>
      </c>
      <c r="B20" s="76"/>
      <c r="C20" s="76"/>
      <c r="D20" s="76"/>
      <c r="E20" s="76"/>
      <c r="F20" s="31">
        <v>0</v>
      </c>
      <c r="G20" s="31">
        <v>0</v>
      </c>
    </row>
    <row r="21" spans="1:7">
      <c r="A21" s="77" t="s">
        <v>16</v>
      </c>
      <c r="B21" s="78"/>
      <c r="C21" s="78"/>
      <c r="D21" s="78"/>
      <c r="E21" s="78"/>
      <c r="F21" s="30">
        <v>0</v>
      </c>
      <c r="G21" s="30">
        <v>0</v>
      </c>
    </row>
    <row r="22" spans="1:7" ht="18">
      <c r="A22" s="22"/>
      <c r="B22" s="6"/>
      <c r="C22" s="6"/>
      <c r="D22" s="6"/>
      <c r="E22" s="6"/>
      <c r="F22" s="6"/>
      <c r="G22" s="6"/>
    </row>
    <row r="23" spans="1:7" ht="18" customHeight="1">
      <c r="A23" s="63" t="s">
        <v>17</v>
      </c>
      <c r="B23" s="64"/>
      <c r="C23" s="64"/>
      <c r="D23" s="64"/>
      <c r="E23" s="64"/>
      <c r="F23" s="64"/>
      <c r="G23" s="64"/>
    </row>
    <row r="24" spans="1:7" ht="18">
      <c r="A24" s="22"/>
      <c r="B24" s="6"/>
      <c r="C24" s="6"/>
      <c r="D24" s="6"/>
      <c r="E24" s="6"/>
      <c r="F24" s="6"/>
      <c r="G24" s="6"/>
    </row>
    <row r="25" spans="1:7">
      <c r="A25" s="26"/>
      <c r="B25" s="27"/>
      <c r="C25" s="27"/>
      <c r="D25" s="28"/>
      <c r="E25" s="29"/>
      <c r="F25" s="20" t="s">
        <v>13</v>
      </c>
      <c r="G25" s="21" t="s">
        <v>4</v>
      </c>
    </row>
    <row r="26" spans="1:7">
      <c r="A26" s="67" t="s">
        <v>18</v>
      </c>
      <c r="B26" s="68"/>
      <c r="C26" s="68"/>
      <c r="D26" s="68"/>
      <c r="E26" s="69"/>
      <c r="F26" s="32">
        <v>0</v>
      </c>
      <c r="G26" s="32">
        <v>0</v>
      </c>
    </row>
    <row r="27" spans="1:7" ht="30" customHeight="1">
      <c r="A27" s="70" t="s">
        <v>19</v>
      </c>
      <c r="B27" s="71"/>
      <c r="C27" s="71"/>
      <c r="D27" s="71"/>
      <c r="E27" s="72"/>
      <c r="F27" s="33">
        <v>2083</v>
      </c>
      <c r="G27" s="33">
        <v>2083</v>
      </c>
    </row>
    <row r="30" spans="1:7">
      <c r="A30" s="65" t="s">
        <v>20</v>
      </c>
      <c r="B30" s="66"/>
      <c r="C30" s="66"/>
      <c r="D30" s="66"/>
      <c r="E30" s="66"/>
      <c r="F30" s="31">
        <v>0</v>
      </c>
      <c r="G30" s="31">
        <v>0</v>
      </c>
    </row>
    <row r="31" spans="1:7" ht="11.25" customHeight="1">
      <c r="A31" s="17"/>
      <c r="B31" s="18"/>
      <c r="C31" s="18"/>
      <c r="D31" s="18"/>
      <c r="E31" s="18"/>
      <c r="F31" s="19"/>
      <c r="G31" s="19"/>
    </row>
    <row r="32" spans="1:7" ht="18.75" customHeight="1"/>
    <row r="33" spans="1:7" ht="48.75" customHeight="1">
      <c r="A33" s="61" t="s">
        <v>21</v>
      </c>
      <c r="B33" s="62"/>
      <c r="C33" s="62"/>
      <c r="D33" s="62"/>
      <c r="E33" s="62"/>
      <c r="F33" s="62"/>
      <c r="G33" s="62"/>
    </row>
    <row r="36" spans="1:7">
      <c r="B36" t="s">
        <v>22</v>
      </c>
    </row>
  </sheetData>
  <mergeCells count="18">
    <mergeCell ref="A12:E12"/>
    <mergeCell ref="A5:G5"/>
    <mergeCell ref="A16:G16"/>
    <mergeCell ref="A1:G1"/>
    <mergeCell ref="A3:G3"/>
    <mergeCell ref="A8:E8"/>
    <mergeCell ref="A9:E9"/>
    <mergeCell ref="A10:E10"/>
    <mergeCell ref="A19:E19"/>
    <mergeCell ref="A20:E20"/>
    <mergeCell ref="A21:E21"/>
    <mergeCell ref="A13:E13"/>
    <mergeCell ref="A14:E14"/>
    <mergeCell ref="A33:G33"/>
    <mergeCell ref="A23:G23"/>
    <mergeCell ref="A30:E30"/>
    <mergeCell ref="A26:E26"/>
    <mergeCell ref="A27:E27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4"/>
  <sheetViews>
    <sheetView topLeftCell="A15" workbookViewId="0">
      <selection sqref="A1:F33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4" width="27.5703125" customWidth="1"/>
    <col min="5" max="6" width="25.28515625" customWidth="1"/>
  </cols>
  <sheetData>
    <row r="1" spans="1:8" ht="42" customHeight="1">
      <c r="A1" s="63" t="s">
        <v>0</v>
      </c>
      <c r="B1" s="63"/>
      <c r="C1" s="63"/>
      <c r="D1" s="63"/>
      <c r="E1" s="63"/>
      <c r="F1" s="63"/>
    </row>
    <row r="2" spans="1:8" ht="18" customHeight="1">
      <c r="A2" s="3"/>
      <c r="B2" s="3"/>
      <c r="C2" s="3"/>
      <c r="D2" s="3"/>
      <c r="E2" s="3"/>
      <c r="F2" s="3"/>
    </row>
    <row r="3" spans="1:8" ht="15.75">
      <c r="A3" s="63" t="s">
        <v>1</v>
      </c>
      <c r="B3" s="63"/>
      <c r="C3" s="63"/>
      <c r="D3" s="63"/>
      <c r="E3" s="63"/>
      <c r="F3" s="63"/>
    </row>
    <row r="4" spans="1:8" ht="18">
      <c r="A4" s="3"/>
      <c r="B4" s="3"/>
      <c r="C4" s="3"/>
      <c r="D4" s="3"/>
      <c r="E4" s="3"/>
      <c r="F4" s="3"/>
    </row>
    <row r="5" spans="1:8" ht="18" customHeight="1">
      <c r="A5" s="63"/>
      <c r="B5" s="64"/>
      <c r="C5" s="64"/>
      <c r="D5" s="64"/>
      <c r="E5" s="64"/>
      <c r="F5" s="64"/>
    </row>
    <row r="6" spans="1:8" ht="18">
      <c r="A6" s="3"/>
      <c r="B6" s="3"/>
      <c r="C6" s="3"/>
      <c r="D6" s="3"/>
      <c r="E6" s="3"/>
      <c r="F6" s="3"/>
    </row>
    <row r="7" spans="1:8" ht="15.75">
      <c r="A7" s="63" t="s">
        <v>6</v>
      </c>
      <c r="B7" s="84"/>
      <c r="C7" s="84"/>
      <c r="D7" s="84"/>
      <c r="E7" s="84"/>
      <c r="F7" s="84"/>
    </row>
    <row r="8" spans="1:8" ht="18">
      <c r="A8" s="3"/>
      <c r="B8" s="3"/>
      <c r="C8" s="3"/>
      <c r="D8" s="3"/>
      <c r="E8" s="3"/>
      <c r="F8" s="37"/>
    </row>
    <row r="9" spans="1:8">
      <c r="A9" s="21" t="s">
        <v>23</v>
      </c>
      <c r="B9" s="20" t="s">
        <v>24</v>
      </c>
      <c r="C9" s="20" t="s">
        <v>25</v>
      </c>
      <c r="D9" s="20" t="s">
        <v>26</v>
      </c>
      <c r="E9" s="20" t="s">
        <v>13</v>
      </c>
      <c r="F9" s="21" t="s">
        <v>4</v>
      </c>
    </row>
    <row r="10" spans="1:8" ht="15.75" customHeight="1">
      <c r="A10" s="9">
        <v>6</v>
      </c>
      <c r="B10" s="9"/>
      <c r="C10" s="9"/>
      <c r="D10" s="9" t="s">
        <v>27</v>
      </c>
      <c r="E10" s="8">
        <f>E11+E14+E15+E16+E17+E18+E20</f>
        <v>808607.25</v>
      </c>
      <c r="F10" s="8">
        <f>F11+F14+F15+F16+F17+F18+F20</f>
        <v>827233.05</v>
      </c>
    </row>
    <row r="11" spans="1:8" ht="38.25">
      <c r="A11" s="9"/>
      <c r="B11" s="13">
        <v>63</v>
      </c>
      <c r="C11" s="13"/>
      <c r="D11" s="13" t="s">
        <v>28</v>
      </c>
      <c r="E11" s="8">
        <f>E12+E13</f>
        <v>753798.75</v>
      </c>
      <c r="F11" s="8">
        <f>F12+F13</f>
        <v>755037.75</v>
      </c>
      <c r="G11" s="36"/>
      <c r="H11" s="36"/>
    </row>
    <row r="12" spans="1:8">
      <c r="A12" s="10"/>
      <c r="B12" s="10"/>
      <c r="C12" s="11">
        <v>52</v>
      </c>
      <c r="D12" s="11" t="s">
        <v>29</v>
      </c>
      <c r="E12" s="8">
        <f>727810+20988.75</f>
        <v>748798.75</v>
      </c>
      <c r="F12" s="8">
        <f>728849+20988.75</f>
        <v>749837.75</v>
      </c>
      <c r="H12" s="36"/>
    </row>
    <row r="13" spans="1:8">
      <c r="A13" s="10"/>
      <c r="B13" s="10"/>
      <c r="C13" s="11">
        <v>57</v>
      </c>
      <c r="D13" s="11" t="s">
        <v>30</v>
      </c>
      <c r="E13" s="8">
        <f>1200+3800</f>
        <v>5000</v>
      </c>
      <c r="F13" s="8">
        <f>1400+3800</f>
        <v>5200</v>
      </c>
      <c r="H13" s="36"/>
    </row>
    <row r="14" spans="1:8">
      <c r="A14" s="10"/>
      <c r="B14" s="25">
        <v>61</v>
      </c>
      <c r="C14" s="11"/>
      <c r="D14" s="11" t="s">
        <v>31</v>
      </c>
      <c r="E14" s="8">
        <v>0</v>
      </c>
      <c r="F14" s="8">
        <v>0</v>
      </c>
    </row>
    <row r="15" spans="1:8">
      <c r="A15" s="10"/>
      <c r="B15" s="25">
        <v>66</v>
      </c>
      <c r="C15" s="11"/>
      <c r="D15" s="11" t="s">
        <v>32</v>
      </c>
      <c r="E15" s="8">
        <f>1300+1500</f>
        <v>2800</v>
      </c>
      <c r="F15" s="8">
        <f>1500+1360</f>
        <v>2860</v>
      </c>
    </row>
    <row r="16" spans="1:8" ht="38.25">
      <c r="A16" s="10"/>
      <c r="B16" s="10">
        <v>67</v>
      </c>
      <c r="C16" s="11"/>
      <c r="D16" s="13" t="s">
        <v>33</v>
      </c>
      <c r="E16" s="8">
        <f>11495+14517+25664.5</f>
        <v>51676.5</v>
      </c>
      <c r="F16" s="8">
        <f>26178.3+11495+31330</f>
        <v>69003.3</v>
      </c>
      <c r="H16" s="36"/>
    </row>
    <row r="17" spans="1:13" ht="25.5">
      <c r="A17" s="10"/>
      <c r="B17" s="10"/>
      <c r="C17" s="11">
        <v>43</v>
      </c>
      <c r="D17" s="15" t="s">
        <v>34</v>
      </c>
      <c r="E17" s="8">
        <v>332</v>
      </c>
      <c r="F17" s="8">
        <v>332</v>
      </c>
    </row>
    <row r="18" spans="1:13" ht="25.5">
      <c r="A18" s="12">
        <v>7</v>
      </c>
      <c r="B18" s="12"/>
      <c r="C18" s="12"/>
      <c r="D18" s="23" t="s">
        <v>35</v>
      </c>
      <c r="E18" s="8">
        <v>0</v>
      </c>
      <c r="F18" s="8">
        <v>0</v>
      </c>
      <c r="H18" s="36"/>
    </row>
    <row r="19" spans="1:13" ht="38.25">
      <c r="A19" s="13"/>
      <c r="B19" s="13">
        <v>72</v>
      </c>
      <c r="C19" s="13"/>
      <c r="D19" s="24" t="s">
        <v>36</v>
      </c>
      <c r="E19" s="8">
        <v>0</v>
      </c>
      <c r="F19" s="8">
        <v>0</v>
      </c>
      <c r="M19" s="36"/>
    </row>
    <row r="20" spans="1:13">
      <c r="A20" s="13"/>
      <c r="B20" s="13"/>
      <c r="C20" s="11">
        <v>11</v>
      </c>
      <c r="D20" s="11" t="s">
        <v>37</v>
      </c>
      <c r="E20" s="8">
        <v>0</v>
      </c>
      <c r="F20" s="8">
        <v>0</v>
      </c>
    </row>
    <row r="21" spans="1:13">
      <c r="E21" s="36"/>
    </row>
    <row r="22" spans="1:13" ht="15.75">
      <c r="A22" s="63" t="s">
        <v>38</v>
      </c>
      <c r="B22" s="84"/>
      <c r="C22" s="84"/>
      <c r="D22" s="84"/>
      <c r="E22" s="84"/>
      <c r="F22" s="84"/>
    </row>
    <row r="23" spans="1:13" ht="18">
      <c r="A23" s="3"/>
      <c r="B23" s="3"/>
      <c r="C23" s="3"/>
      <c r="D23" s="3"/>
      <c r="E23" s="3"/>
      <c r="F23" s="3"/>
    </row>
    <row r="24" spans="1:13">
      <c r="A24" s="21" t="s">
        <v>23</v>
      </c>
      <c r="B24" s="20" t="s">
        <v>24</v>
      </c>
      <c r="C24" s="20" t="s">
        <v>25</v>
      </c>
      <c r="D24" s="20" t="s">
        <v>39</v>
      </c>
      <c r="E24" s="20" t="s">
        <v>40</v>
      </c>
      <c r="F24" s="21" t="s">
        <v>41</v>
      </c>
    </row>
    <row r="25" spans="1:13" ht="15.75" customHeight="1">
      <c r="A25" s="9">
        <v>3</v>
      </c>
      <c r="B25" s="9"/>
      <c r="C25" s="9"/>
      <c r="D25" s="9" t="s">
        <v>42</v>
      </c>
      <c r="E25" s="8">
        <f>E26+E31+E28</f>
        <v>808607</v>
      </c>
      <c r="F25" s="8">
        <f>F26+F28</f>
        <v>827233</v>
      </c>
    </row>
    <row r="26" spans="1:13" ht="15.75" customHeight="1">
      <c r="A26" s="9"/>
      <c r="B26" s="13">
        <v>31</v>
      </c>
      <c r="C26" s="13"/>
      <c r="D26" s="13" t="s">
        <v>43</v>
      </c>
      <c r="E26" s="8">
        <f>14517+718319+2130-123555</f>
        <v>611411</v>
      </c>
      <c r="F26" s="8">
        <f>31330+721819+2130-123555</f>
        <v>631724</v>
      </c>
      <c r="G26" s="36"/>
      <c r="H26" s="36"/>
      <c r="I26" s="36"/>
    </row>
    <row r="27" spans="1:13">
      <c r="A27" s="10"/>
      <c r="B27" s="10"/>
      <c r="C27" s="11">
        <v>11</v>
      </c>
      <c r="D27" s="11" t="s">
        <v>37</v>
      </c>
      <c r="E27" s="8">
        <v>0</v>
      </c>
      <c r="F27" s="8">
        <v>0</v>
      </c>
    </row>
    <row r="28" spans="1:13">
      <c r="A28" s="10"/>
      <c r="B28" s="10">
        <v>32</v>
      </c>
      <c r="C28" s="11"/>
      <c r="D28" s="10" t="s">
        <v>44</v>
      </c>
      <c r="E28" s="8">
        <v>197196</v>
      </c>
      <c r="F28" s="8">
        <v>195509</v>
      </c>
      <c r="G28" s="36"/>
      <c r="H28" s="36"/>
    </row>
    <row r="29" spans="1:13">
      <c r="A29" s="10"/>
      <c r="B29" s="10"/>
      <c r="C29" s="11">
        <v>11</v>
      </c>
      <c r="D29" s="11" t="s">
        <v>37</v>
      </c>
      <c r="E29" s="8">
        <v>0</v>
      </c>
      <c r="F29" s="8">
        <v>0</v>
      </c>
    </row>
    <row r="30" spans="1:13">
      <c r="A30" s="10"/>
      <c r="B30" s="25" t="s">
        <v>45</v>
      </c>
      <c r="C30" s="11"/>
      <c r="D30" s="11"/>
      <c r="E30" s="8"/>
      <c r="F30" s="8"/>
    </row>
    <row r="31" spans="1:13" ht="25.5">
      <c r="A31" s="12">
        <v>4</v>
      </c>
      <c r="B31" s="12"/>
      <c r="C31" s="12"/>
      <c r="D31" s="23" t="s">
        <v>46</v>
      </c>
      <c r="E31" s="8">
        <v>0</v>
      </c>
      <c r="F31" s="8">
        <v>0</v>
      </c>
    </row>
    <row r="32" spans="1:13" ht="38.25">
      <c r="A32" s="13"/>
      <c r="B32" s="13">
        <v>41</v>
      </c>
      <c r="C32" s="13"/>
      <c r="D32" s="24" t="s">
        <v>47</v>
      </c>
      <c r="E32" s="8">
        <v>0</v>
      </c>
      <c r="F32" s="8">
        <v>0</v>
      </c>
    </row>
    <row r="33" spans="1:6">
      <c r="A33" s="13"/>
      <c r="B33" s="13"/>
      <c r="C33" s="11">
        <v>11</v>
      </c>
      <c r="D33" s="11" t="s">
        <v>37</v>
      </c>
      <c r="E33" s="8">
        <v>0</v>
      </c>
      <c r="F33" s="8">
        <v>0</v>
      </c>
    </row>
    <row r="34" spans="1:6">
      <c r="E34" s="36"/>
      <c r="F34" s="36"/>
    </row>
  </sheetData>
  <mergeCells count="5">
    <mergeCell ref="A7:F7"/>
    <mergeCell ref="A22:F22"/>
    <mergeCell ref="A1:F1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5"/>
  <sheetViews>
    <sheetView workbookViewId="0">
      <selection activeCell="I6" sqref="I6"/>
    </sheetView>
  </sheetViews>
  <sheetFormatPr defaultRowHeight="15"/>
  <cols>
    <col min="1" max="1" width="37.7109375" customWidth="1"/>
    <col min="2" max="3" width="25.28515625" customWidth="1"/>
  </cols>
  <sheetData>
    <row r="1" spans="1:5" ht="42" customHeight="1">
      <c r="A1" s="63" t="s">
        <v>0</v>
      </c>
      <c r="B1" s="63"/>
      <c r="C1" s="63"/>
    </row>
    <row r="2" spans="1:5" ht="18" customHeight="1">
      <c r="A2" s="3"/>
      <c r="B2" s="3"/>
      <c r="C2" s="3"/>
    </row>
    <row r="3" spans="1:5" ht="15.75">
      <c r="A3" s="63" t="s">
        <v>1</v>
      </c>
      <c r="B3" s="63"/>
      <c r="C3" s="63"/>
    </row>
    <row r="4" spans="1:5" ht="18">
      <c r="A4" s="3"/>
      <c r="B4" s="3"/>
      <c r="C4" s="3"/>
    </row>
    <row r="5" spans="1:5" ht="18" customHeight="1">
      <c r="A5" s="63" t="s">
        <v>48</v>
      </c>
      <c r="B5" s="64"/>
      <c r="C5" s="64"/>
    </row>
    <row r="6" spans="1:5" ht="18">
      <c r="A6" s="3"/>
      <c r="B6" s="3"/>
      <c r="C6" s="3"/>
    </row>
    <row r="7" spans="1:5" ht="15.75">
      <c r="A7" s="63" t="s">
        <v>49</v>
      </c>
      <c r="B7" s="84"/>
      <c r="C7" s="84"/>
    </row>
    <row r="8" spans="1:5" ht="18">
      <c r="A8" s="3"/>
      <c r="B8" s="3"/>
      <c r="C8" s="3"/>
    </row>
    <row r="9" spans="1:5">
      <c r="A9" s="21" t="s">
        <v>50</v>
      </c>
      <c r="B9" s="20" t="s">
        <v>3</v>
      </c>
      <c r="C9" s="21" t="s">
        <v>51</v>
      </c>
    </row>
    <row r="10" spans="1:5" ht="15.75" customHeight="1">
      <c r="A10" s="9" t="s">
        <v>52</v>
      </c>
      <c r="B10" s="7">
        <v>808607</v>
      </c>
      <c r="C10" s="8">
        <v>827233</v>
      </c>
    </row>
    <row r="11" spans="1:5" ht="15.75" customHeight="1">
      <c r="A11" s="9" t="s">
        <v>53</v>
      </c>
      <c r="B11" s="7">
        <f>B10-B14</f>
        <v>808275</v>
      </c>
      <c r="C11" s="8">
        <f>C10-C14</f>
        <v>826901</v>
      </c>
      <c r="E11" s="36"/>
    </row>
    <row r="12" spans="1:5" ht="25.5">
      <c r="A12" s="15" t="s">
        <v>54</v>
      </c>
      <c r="B12" s="7"/>
      <c r="C12" s="8"/>
    </row>
    <row r="13" spans="1:5">
      <c r="A13" s="14" t="s">
        <v>55</v>
      </c>
      <c r="B13" s="7"/>
      <c r="C13" s="8"/>
    </row>
    <row r="14" spans="1:5">
      <c r="A14" s="9" t="s">
        <v>56</v>
      </c>
      <c r="B14" s="7">
        <v>332</v>
      </c>
      <c r="C14" s="8">
        <v>332</v>
      </c>
    </row>
    <row r="15" spans="1:5" ht="25.5">
      <c r="A15" s="16" t="s">
        <v>57</v>
      </c>
      <c r="B15" s="7">
        <v>332</v>
      </c>
      <c r="C15" s="8">
        <v>332</v>
      </c>
    </row>
  </sheetData>
  <mergeCells count="4">
    <mergeCell ref="A1:C1"/>
    <mergeCell ref="A3:C3"/>
    <mergeCell ref="A5:C5"/>
    <mergeCell ref="A7:C7"/>
  </mergeCell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sqref="A1:F21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6" width="25.28515625" customWidth="1"/>
  </cols>
  <sheetData>
    <row r="1" spans="1:6" ht="42" customHeight="1">
      <c r="A1" s="63" t="s">
        <v>58</v>
      </c>
      <c r="B1" s="63"/>
      <c r="C1" s="63"/>
      <c r="D1" s="63"/>
      <c r="E1" s="63"/>
      <c r="F1" s="63"/>
    </row>
    <row r="2" spans="1:6" ht="18" customHeight="1">
      <c r="A2" s="3"/>
      <c r="B2" s="3"/>
      <c r="C2" s="3"/>
      <c r="D2" s="3"/>
      <c r="E2" s="3"/>
      <c r="F2" s="3"/>
    </row>
    <row r="3" spans="1:6" ht="15.75">
      <c r="A3" s="63" t="s">
        <v>1</v>
      </c>
      <c r="B3" s="63"/>
      <c r="C3" s="63"/>
      <c r="D3" s="63"/>
      <c r="E3" s="63"/>
      <c r="F3" s="63"/>
    </row>
    <row r="4" spans="1:6" ht="18">
      <c r="A4" s="3"/>
      <c r="B4" s="3"/>
      <c r="C4" s="3"/>
      <c r="D4" s="3"/>
      <c r="E4" s="3"/>
      <c r="F4" s="3"/>
    </row>
    <row r="5" spans="1:6" ht="18" customHeight="1">
      <c r="A5" s="63" t="s">
        <v>59</v>
      </c>
      <c r="B5" s="64"/>
      <c r="C5" s="64"/>
      <c r="D5" s="64"/>
      <c r="E5" s="64"/>
      <c r="F5" s="64"/>
    </row>
    <row r="6" spans="1:6" ht="18">
      <c r="A6" s="3"/>
      <c r="B6" s="3"/>
      <c r="C6" s="3"/>
      <c r="D6" s="3"/>
      <c r="E6" s="3"/>
      <c r="F6" s="3"/>
    </row>
    <row r="7" spans="1:6">
      <c r="A7" s="21" t="s">
        <v>23</v>
      </c>
      <c r="B7" s="20" t="s">
        <v>24</v>
      </c>
      <c r="C7" s="20" t="s">
        <v>25</v>
      </c>
      <c r="D7" s="20" t="s">
        <v>60</v>
      </c>
      <c r="E7" s="20" t="s">
        <v>13</v>
      </c>
      <c r="F7" s="21" t="s">
        <v>4</v>
      </c>
    </row>
    <row r="8" spans="1:6" ht="25.5">
      <c r="A8" s="9">
        <v>8</v>
      </c>
      <c r="B8" s="9"/>
      <c r="C8" s="9"/>
      <c r="D8" s="9" t="s">
        <v>61</v>
      </c>
      <c r="E8" s="7">
        <v>0</v>
      </c>
      <c r="F8" s="8">
        <v>0</v>
      </c>
    </row>
    <row r="9" spans="1:6">
      <c r="A9" s="9"/>
      <c r="B9" s="13">
        <v>84</v>
      </c>
      <c r="C9" s="13"/>
      <c r="D9" s="13" t="s">
        <v>62</v>
      </c>
      <c r="E9" s="7">
        <v>0</v>
      </c>
      <c r="F9" s="8">
        <v>0</v>
      </c>
    </row>
    <row r="10" spans="1:6" ht="25.5">
      <c r="A10" s="10"/>
      <c r="B10" s="10"/>
      <c r="C10" s="11">
        <v>81</v>
      </c>
      <c r="D10" s="15" t="s">
        <v>63</v>
      </c>
      <c r="E10" s="7">
        <v>0</v>
      </c>
      <c r="F10" s="8"/>
    </row>
    <row r="11" spans="1:6" ht="25.5">
      <c r="A11" s="12">
        <v>5</v>
      </c>
      <c r="B11" s="12"/>
      <c r="C11" s="12"/>
      <c r="D11" s="23" t="s">
        <v>64</v>
      </c>
      <c r="E11" s="7">
        <v>0</v>
      </c>
      <c r="F11" s="8">
        <v>0</v>
      </c>
    </row>
    <row r="12" spans="1:6" ht="25.5">
      <c r="A12" s="13"/>
      <c r="B12" s="13">
        <v>54</v>
      </c>
      <c r="C12" s="13"/>
      <c r="D12" s="24" t="s">
        <v>65</v>
      </c>
      <c r="E12" s="7">
        <v>0</v>
      </c>
      <c r="F12" s="8">
        <v>0</v>
      </c>
    </row>
    <row r="13" spans="1:6">
      <c r="A13" s="13"/>
      <c r="B13" s="13"/>
      <c r="C13" s="11">
        <v>11</v>
      </c>
      <c r="D13" s="11" t="s">
        <v>37</v>
      </c>
      <c r="E13" s="7"/>
      <c r="F13" s="8"/>
    </row>
    <row r="14" spans="1:6">
      <c r="A14" s="13"/>
      <c r="B14" s="13"/>
      <c r="C14" s="11">
        <v>31</v>
      </c>
      <c r="D14" s="11" t="s">
        <v>66</v>
      </c>
      <c r="E14" s="7">
        <f>1500+1300</f>
        <v>2800</v>
      </c>
      <c r="F14" s="8">
        <f>1500+1360</f>
        <v>2860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68"/>
  <sheetViews>
    <sheetView tabSelected="1" topLeftCell="A9" workbookViewId="0">
      <selection sqref="A1:F43"/>
    </sheetView>
  </sheetViews>
  <sheetFormatPr defaultRowHeight="15"/>
  <cols>
    <col min="1" max="1" width="7.42578125" bestFit="1" customWidth="1"/>
    <col min="2" max="2" width="8.42578125" bestFit="1" customWidth="1"/>
    <col min="3" max="3" width="8.7109375" customWidth="1"/>
    <col min="4" max="4" width="34.5703125" customWidth="1"/>
    <col min="5" max="5" width="18.28515625" customWidth="1"/>
    <col min="6" max="6" width="25.28515625" customWidth="1"/>
  </cols>
  <sheetData>
    <row r="1" spans="1:6" ht="42" customHeight="1">
      <c r="A1" s="63" t="s">
        <v>67</v>
      </c>
      <c r="B1" s="63"/>
      <c r="C1" s="63"/>
      <c r="D1" s="63"/>
      <c r="E1" s="63"/>
      <c r="F1" s="63"/>
    </row>
    <row r="2" spans="1:6" ht="18">
      <c r="A2" s="3"/>
      <c r="B2" s="3"/>
      <c r="C2" s="3"/>
      <c r="D2" s="3"/>
      <c r="E2" s="3"/>
      <c r="F2" s="3"/>
    </row>
    <row r="3" spans="1:6" ht="18" customHeight="1">
      <c r="A3" s="63" t="s">
        <v>68</v>
      </c>
      <c r="B3" s="64"/>
      <c r="C3" s="64"/>
      <c r="D3" s="64"/>
      <c r="E3" s="64"/>
      <c r="F3" s="64"/>
    </row>
    <row r="4" spans="1:6" ht="18">
      <c r="A4" s="3"/>
      <c r="B4" s="3"/>
      <c r="C4" s="3"/>
      <c r="D4" s="3"/>
      <c r="E4" s="3"/>
      <c r="F4" s="3"/>
    </row>
    <row r="5" spans="1:6">
      <c r="A5" s="107" t="s">
        <v>69</v>
      </c>
      <c r="B5" s="108"/>
      <c r="C5" s="109"/>
      <c r="D5" s="20" t="s">
        <v>70</v>
      </c>
      <c r="E5" s="20" t="s">
        <v>13</v>
      </c>
      <c r="F5" s="21" t="s">
        <v>4</v>
      </c>
    </row>
    <row r="6" spans="1:6" ht="20.25" customHeight="1">
      <c r="A6" s="98" t="s">
        <v>71</v>
      </c>
      <c r="B6" s="99"/>
      <c r="C6" s="100"/>
      <c r="D6" s="38" t="s">
        <v>72</v>
      </c>
      <c r="E6" s="60">
        <f>E7+E14+E18+E23+E28+E32</f>
        <v>40615.75</v>
      </c>
      <c r="F6" s="60">
        <f>F7+F14+F18+F23+F28+F32</f>
        <v>40875.75</v>
      </c>
    </row>
    <row r="7" spans="1:6" ht="24.75" customHeight="1">
      <c r="A7" s="98" t="s">
        <v>73</v>
      </c>
      <c r="B7" s="99"/>
      <c r="C7" s="100"/>
      <c r="D7" s="39" t="s">
        <v>74</v>
      </c>
      <c r="E7" s="54">
        <f>E8+E9+E10</f>
        <v>22188.75</v>
      </c>
      <c r="F7" s="55">
        <f>F8+F9+F10</f>
        <v>22388.75</v>
      </c>
    </row>
    <row r="8" spans="1:6" ht="24" customHeight="1">
      <c r="A8" s="91" t="s">
        <v>75</v>
      </c>
      <c r="B8" s="92"/>
      <c r="C8" s="93"/>
      <c r="D8" s="45" t="s">
        <v>76</v>
      </c>
      <c r="E8" s="40">
        <v>0</v>
      </c>
      <c r="F8" s="41">
        <v>0</v>
      </c>
    </row>
    <row r="9" spans="1:6" ht="33" customHeight="1">
      <c r="A9" s="91" t="s">
        <v>77</v>
      </c>
      <c r="B9" s="92"/>
      <c r="C9" s="93"/>
      <c r="D9" s="45" t="s">
        <v>78</v>
      </c>
      <c r="E9" s="40">
        <v>20988.75</v>
      </c>
      <c r="F9" s="41">
        <v>20988.75</v>
      </c>
    </row>
    <row r="10" spans="1:6" ht="33" customHeight="1">
      <c r="A10" s="91" t="s">
        <v>79</v>
      </c>
      <c r="B10" s="92"/>
      <c r="C10" s="93"/>
      <c r="D10" s="45" t="s">
        <v>80</v>
      </c>
      <c r="E10" s="40">
        <v>1200</v>
      </c>
      <c r="F10" s="41">
        <v>1400</v>
      </c>
    </row>
    <row r="11" spans="1:6">
      <c r="A11" s="88">
        <v>3</v>
      </c>
      <c r="B11" s="89"/>
      <c r="C11" s="90"/>
      <c r="D11" s="48" t="s">
        <v>42</v>
      </c>
      <c r="E11" s="40">
        <f t="shared" ref="E11:F13" si="0">E7+E8</f>
        <v>22188.75</v>
      </c>
      <c r="F11" s="41">
        <f t="shared" si="0"/>
        <v>22388.75</v>
      </c>
    </row>
    <row r="12" spans="1:6">
      <c r="A12" s="85">
        <v>32</v>
      </c>
      <c r="B12" s="86"/>
      <c r="C12" s="87"/>
      <c r="D12" s="48" t="s">
        <v>44</v>
      </c>
      <c r="E12" s="40">
        <f t="shared" si="0"/>
        <v>20988.75</v>
      </c>
      <c r="F12" s="41">
        <f t="shared" si="0"/>
        <v>20988.75</v>
      </c>
    </row>
    <row r="13" spans="1:6" ht="18" customHeight="1">
      <c r="A13" s="42">
        <v>322</v>
      </c>
      <c r="B13" s="43"/>
      <c r="C13" s="44"/>
      <c r="D13" s="45" t="s">
        <v>81</v>
      </c>
      <c r="E13" s="40">
        <f t="shared" si="0"/>
        <v>22188.75</v>
      </c>
      <c r="F13" s="41">
        <f t="shared" si="0"/>
        <v>22388.75</v>
      </c>
    </row>
    <row r="14" spans="1:6" ht="33" customHeight="1">
      <c r="A14" s="98" t="s">
        <v>82</v>
      </c>
      <c r="B14" s="99"/>
      <c r="C14" s="100"/>
      <c r="D14" s="53" t="s">
        <v>83</v>
      </c>
      <c r="E14" s="54">
        <v>1500</v>
      </c>
      <c r="F14" s="55">
        <v>1500</v>
      </c>
    </row>
    <row r="15" spans="1:6">
      <c r="A15" s="88">
        <v>3</v>
      </c>
      <c r="B15" s="89"/>
      <c r="C15" s="90"/>
      <c r="D15" s="48" t="s">
        <v>42</v>
      </c>
      <c r="E15" s="40">
        <v>1500</v>
      </c>
      <c r="F15" s="41">
        <v>1500</v>
      </c>
    </row>
    <row r="16" spans="1:6">
      <c r="A16" s="85">
        <v>32</v>
      </c>
      <c r="B16" s="86"/>
      <c r="C16" s="87"/>
      <c r="D16" s="48" t="s">
        <v>44</v>
      </c>
      <c r="E16" s="40">
        <v>1500</v>
      </c>
      <c r="F16" s="41">
        <v>1500</v>
      </c>
    </row>
    <row r="17" spans="1:6" ht="18" customHeight="1">
      <c r="A17" s="42">
        <v>3221</v>
      </c>
      <c r="B17" s="43"/>
      <c r="C17" s="44"/>
      <c r="D17" s="45" t="s">
        <v>84</v>
      </c>
      <c r="E17" s="40">
        <v>1500</v>
      </c>
      <c r="F17" s="41">
        <v>1500</v>
      </c>
    </row>
    <row r="18" spans="1:6" ht="33" customHeight="1">
      <c r="A18" s="91" t="s">
        <v>85</v>
      </c>
      <c r="B18" s="92"/>
      <c r="C18" s="93"/>
      <c r="D18" s="53" t="s">
        <v>86</v>
      </c>
      <c r="E18" s="54">
        <v>1300</v>
      </c>
      <c r="F18" s="55">
        <v>1360</v>
      </c>
    </row>
    <row r="19" spans="1:6">
      <c r="A19" s="88">
        <v>3</v>
      </c>
      <c r="B19" s="89"/>
      <c r="C19" s="90"/>
      <c r="D19" s="48" t="s">
        <v>42</v>
      </c>
      <c r="E19" s="40">
        <f>E20+E21+E22</f>
        <v>1300</v>
      </c>
      <c r="F19" s="40">
        <f>F20+F21+F22</f>
        <v>1360</v>
      </c>
    </row>
    <row r="20" spans="1:6">
      <c r="A20" s="46">
        <v>322</v>
      </c>
      <c r="B20" s="47"/>
      <c r="C20" s="48"/>
      <c r="D20" s="48" t="s">
        <v>87</v>
      </c>
      <c r="E20" s="40">
        <v>540</v>
      </c>
      <c r="F20" s="41">
        <v>600</v>
      </c>
    </row>
    <row r="21" spans="1:6">
      <c r="A21" s="88">
        <v>323</v>
      </c>
      <c r="B21" s="89"/>
      <c r="C21" s="90"/>
      <c r="D21" s="48" t="s">
        <v>88</v>
      </c>
      <c r="E21" s="40">
        <v>460</v>
      </c>
      <c r="F21" s="41">
        <v>460</v>
      </c>
    </row>
    <row r="22" spans="1:6" ht="18" customHeight="1">
      <c r="A22" s="91">
        <v>329</v>
      </c>
      <c r="B22" s="92"/>
      <c r="C22" s="93"/>
      <c r="D22" s="45" t="s">
        <v>89</v>
      </c>
      <c r="E22" s="40">
        <v>300</v>
      </c>
      <c r="F22" s="41">
        <v>300</v>
      </c>
    </row>
    <row r="23" spans="1:6" ht="33" customHeight="1">
      <c r="A23" s="98" t="s">
        <v>90</v>
      </c>
      <c r="B23" s="99"/>
      <c r="C23" s="100"/>
      <c r="D23" s="53" t="s">
        <v>91</v>
      </c>
      <c r="E23" s="54">
        <v>332</v>
      </c>
      <c r="F23" s="55">
        <v>332</v>
      </c>
    </row>
    <row r="24" spans="1:6" ht="24" customHeight="1">
      <c r="A24" s="91" t="s">
        <v>75</v>
      </c>
      <c r="B24" s="92"/>
      <c r="C24" s="93"/>
      <c r="D24" s="53" t="s">
        <v>76</v>
      </c>
      <c r="E24" s="54">
        <v>332</v>
      </c>
      <c r="F24" s="55">
        <v>332</v>
      </c>
    </row>
    <row r="25" spans="1:6">
      <c r="A25" s="88">
        <v>3</v>
      </c>
      <c r="B25" s="89"/>
      <c r="C25" s="90"/>
      <c r="D25" s="48" t="s">
        <v>42</v>
      </c>
      <c r="E25" s="40">
        <v>332</v>
      </c>
      <c r="F25" s="41">
        <v>332</v>
      </c>
    </row>
    <row r="26" spans="1:6">
      <c r="A26" s="85">
        <v>32</v>
      </c>
      <c r="B26" s="86"/>
      <c r="C26" s="87"/>
      <c r="D26" s="48" t="s">
        <v>44</v>
      </c>
      <c r="E26" s="40">
        <v>332</v>
      </c>
      <c r="F26" s="41">
        <v>332</v>
      </c>
    </row>
    <row r="27" spans="1:6">
      <c r="A27" s="49">
        <v>3299</v>
      </c>
      <c r="B27" s="50"/>
      <c r="C27" s="51"/>
      <c r="D27" s="48" t="s">
        <v>92</v>
      </c>
      <c r="E27" s="40">
        <v>332</v>
      </c>
      <c r="F27" s="41">
        <v>332</v>
      </c>
    </row>
    <row r="28" spans="1:6" ht="24" customHeight="1">
      <c r="A28" s="104" t="s">
        <v>79</v>
      </c>
      <c r="B28" s="105"/>
      <c r="C28" s="106"/>
      <c r="D28" s="53" t="s">
        <v>80</v>
      </c>
      <c r="E28" s="54">
        <v>3800</v>
      </c>
      <c r="F28" s="55">
        <v>3800</v>
      </c>
    </row>
    <row r="29" spans="1:6">
      <c r="A29" s="88">
        <v>3</v>
      </c>
      <c r="B29" s="89"/>
      <c r="C29" s="90"/>
      <c r="D29" s="48" t="s">
        <v>42</v>
      </c>
      <c r="E29" s="40">
        <v>3800</v>
      </c>
      <c r="F29" s="41">
        <v>3800</v>
      </c>
    </row>
    <row r="30" spans="1:6">
      <c r="A30" s="85">
        <v>32</v>
      </c>
      <c r="B30" s="86"/>
      <c r="C30" s="87"/>
      <c r="D30" s="48" t="s">
        <v>44</v>
      </c>
      <c r="E30" s="40">
        <v>3500</v>
      </c>
      <c r="F30" s="41">
        <v>3500</v>
      </c>
    </row>
    <row r="31" spans="1:6">
      <c r="A31" s="49">
        <v>329</v>
      </c>
      <c r="B31" s="50"/>
      <c r="C31" s="51"/>
      <c r="D31" s="48" t="s">
        <v>93</v>
      </c>
      <c r="E31" s="40">
        <v>300</v>
      </c>
      <c r="F31" s="41">
        <v>300</v>
      </c>
    </row>
    <row r="32" spans="1:6">
      <c r="A32" s="98" t="s">
        <v>71</v>
      </c>
      <c r="B32" s="99"/>
      <c r="C32" s="100"/>
      <c r="D32" s="39" t="s">
        <v>94</v>
      </c>
      <c r="E32" s="54">
        <f>E33</f>
        <v>11495</v>
      </c>
      <c r="F32" s="55">
        <f>F33</f>
        <v>11495</v>
      </c>
    </row>
    <row r="33" spans="1:6" ht="14.25" customHeight="1">
      <c r="A33" s="98" t="s">
        <v>95</v>
      </c>
      <c r="B33" s="99"/>
      <c r="C33" s="100"/>
      <c r="D33" s="39" t="s">
        <v>96</v>
      </c>
      <c r="E33" s="54">
        <v>11495</v>
      </c>
      <c r="F33" s="55">
        <v>11495</v>
      </c>
    </row>
    <row r="34" spans="1:6" ht="15" customHeight="1">
      <c r="A34" s="94" t="s">
        <v>97</v>
      </c>
      <c r="B34" s="95"/>
      <c r="C34" s="96"/>
      <c r="D34" s="53" t="s">
        <v>98</v>
      </c>
      <c r="E34" s="54">
        <v>11495</v>
      </c>
      <c r="F34" s="55">
        <v>11495</v>
      </c>
    </row>
    <row r="35" spans="1:6">
      <c r="A35" s="88">
        <v>3</v>
      </c>
      <c r="B35" s="89"/>
      <c r="C35" s="90"/>
      <c r="D35" s="48" t="s">
        <v>42</v>
      </c>
      <c r="E35" s="40">
        <v>11495</v>
      </c>
      <c r="F35" s="41">
        <v>11495</v>
      </c>
    </row>
    <row r="36" spans="1:6">
      <c r="A36" s="85">
        <v>32</v>
      </c>
      <c r="B36" s="86"/>
      <c r="C36" s="87"/>
      <c r="D36" s="48" t="s">
        <v>44</v>
      </c>
      <c r="E36" s="40">
        <v>11495</v>
      </c>
      <c r="F36" s="41">
        <v>11495</v>
      </c>
    </row>
    <row r="37" spans="1:6">
      <c r="A37" s="88">
        <v>323</v>
      </c>
      <c r="B37" s="89"/>
      <c r="C37" s="90"/>
      <c r="D37" s="48" t="s">
        <v>99</v>
      </c>
      <c r="E37" s="40">
        <v>11395</v>
      </c>
      <c r="F37" s="41">
        <v>11395</v>
      </c>
    </row>
    <row r="38" spans="1:6">
      <c r="A38" s="88">
        <v>424</v>
      </c>
      <c r="B38" s="89"/>
      <c r="C38" s="90"/>
      <c r="D38" s="48" t="s">
        <v>100</v>
      </c>
      <c r="E38" s="40">
        <v>100</v>
      </c>
      <c r="F38" s="41">
        <v>100</v>
      </c>
    </row>
    <row r="39" spans="1:6" ht="23.25" customHeight="1">
      <c r="A39" s="101" t="s">
        <v>101</v>
      </c>
      <c r="B39" s="102"/>
      <c r="C39" s="103"/>
      <c r="D39" s="53" t="s">
        <v>102</v>
      </c>
      <c r="E39" s="54">
        <v>14517</v>
      </c>
      <c r="F39" s="55">
        <v>31330</v>
      </c>
    </row>
    <row r="40" spans="1:6">
      <c r="A40" s="94" t="s">
        <v>103</v>
      </c>
      <c r="B40" s="95"/>
      <c r="C40" s="96"/>
      <c r="D40" s="53" t="s">
        <v>104</v>
      </c>
      <c r="E40" s="54">
        <f>E41</f>
        <v>14517</v>
      </c>
      <c r="F40" s="55">
        <f>F41</f>
        <v>31330</v>
      </c>
    </row>
    <row r="41" spans="1:6">
      <c r="A41" s="88">
        <v>3</v>
      </c>
      <c r="B41" s="89"/>
      <c r="C41" s="90"/>
      <c r="D41" s="48" t="s">
        <v>42</v>
      </c>
      <c r="E41" s="40">
        <f>E42+E43</f>
        <v>14517</v>
      </c>
      <c r="F41" s="41">
        <f>F42+F43</f>
        <v>31330</v>
      </c>
    </row>
    <row r="42" spans="1:6">
      <c r="A42" s="97">
        <v>31</v>
      </c>
      <c r="B42" s="97"/>
      <c r="C42" s="97"/>
      <c r="D42" s="56" t="s">
        <v>105</v>
      </c>
      <c r="E42" s="59">
        <f>10490+1965+1730</f>
        <v>14185</v>
      </c>
      <c r="F42" s="58">
        <f>23710+3378+3910</f>
        <v>30998</v>
      </c>
    </row>
    <row r="43" spans="1:6">
      <c r="A43" s="97">
        <v>32</v>
      </c>
      <c r="B43" s="97"/>
      <c r="C43" s="97"/>
      <c r="D43" s="13" t="s">
        <v>106</v>
      </c>
      <c r="E43" s="57">
        <v>332</v>
      </c>
      <c r="F43" s="41">
        <v>332</v>
      </c>
    </row>
    <row r="44" spans="1:6">
      <c r="A44" s="52"/>
      <c r="B44" s="52"/>
      <c r="C44" s="52"/>
      <c r="D44" s="52"/>
      <c r="E44" s="52"/>
      <c r="F44" s="52"/>
    </row>
    <row r="45" spans="1:6">
      <c r="A45" s="52"/>
      <c r="B45" s="52"/>
      <c r="C45" s="52"/>
      <c r="D45" s="52"/>
      <c r="E45" s="52"/>
      <c r="F45" s="52"/>
    </row>
    <row r="46" spans="1:6">
      <c r="A46" s="52"/>
      <c r="B46" s="52"/>
      <c r="C46" s="52"/>
      <c r="D46" s="52"/>
      <c r="E46" s="52"/>
      <c r="F46" s="52"/>
    </row>
    <row r="47" spans="1:6">
      <c r="A47" s="52"/>
      <c r="B47" s="52"/>
      <c r="C47" s="52"/>
      <c r="D47" s="52"/>
      <c r="E47" s="52"/>
      <c r="F47" s="52"/>
    </row>
    <row r="48" spans="1:6">
      <c r="A48" s="52"/>
      <c r="B48" s="52"/>
      <c r="C48" s="52"/>
      <c r="D48" s="52"/>
      <c r="E48" s="52"/>
      <c r="F48" s="52"/>
    </row>
    <row r="49" spans="1:6">
      <c r="A49" s="52"/>
      <c r="B49" s="52"/>
      <c r="C49" s="52"/>
      <c r="D49" s="52"/>
      <c r="E49" s="52"/>
      <c r="F49" s="52"/>
    </row>
    <row r="50" spans="1:6">
      <c r="A50" s="52"/>
      <c r="B50" s="52"/>
      <c r="C50" s="52"/>
      <c r="D50" s="52"/>
      <c r="E50" s="52"/>
      <c r="F50" s="52"/>
    </row>
    <row r="51" spans="1:6">
      <c r="A51" s="52"/>
      <c r="B51" s="52"/>
      <c r="C51" s="52"/>
      <c r="D51" s="52"/>
      <c r="E51" s="52"/>
      <c r="F51" s="52"/>
    </row>
    <row r="52" spans="1:6">
      <c r="A52" s="52"/>
      <c r="B52" s="52"/>
      <c r="C52" s="52"/>
      <c r="D52" s="52"/>
      <c r="E52" s="52"/>
      <c r="F52" s="52"/>
    </row>
    <row r="53" spans="1:6">
      <c r="A53" s="52"/>
      <c r="B53" s="52"/>
      <c r="C53" s="52"/>
      <c r="D53" s="52"/>
      <c r="E53" s="52"/>
      <c r="F53" s="52"/>
    </row>
    <row r="54" spans="1:6">
      <c r="A54" s="52"/>
      <c r="B54" s="52"/>
      <c r="C54" s="52"/>
      <c r="D54" s="52"/>
      <c r="E54" s="52"/>
      <c r="F54" s="52"/>
    </row>
    <row r="55" spans="1:6">
      <c r="A55" s="52"/>
      <c r="B55" s="52"/>
      <c r="C55" s="52"/>
      <c r="D55" s="52"/>
      <c r="E55" s="52"/>
      <c r="F55" s="52"/>
    </row>
    <row r="56" spans="1:6">
      <c r="A56" s="52"/>
      <c r="B56" s="52"/>
      <c r="C56" s="52"/>
      <c r="D56" s="52"/>
      <c r="E56" s="52"/>
      <c r="F56" s="52"/>
    </row>
    <row r="57" spans="1:6">
      <c r="A57" s="52"/>
      <c r="B57" s="52"/>
      <c r="C57" s="52"/>
      <c r="D57" s="52"/>
      <c r="E57" s="52"/>
      <c r="F57" s="52"/>
    </row>
    <row r="58" spans="1:6">
      <c r="A58" s="52"/>
      <c r="B58" s="52"/>
      <c r="C58" s="52"/>
      <c r="D58" s="52"/>
      <c r="E58" s="52"/>
      <c r="F58" s="52"/>
    </row>
    <row r="59" spans="1:6">
      <c r="A59" s="52"/>
      <c r="B59" s="52"/>
      <c r="C59" s="52"/>
      <c r="D59" s="52"/>
      <c r="E59" s="52"/>
      <c r="F59" s="52"/>
    </row>
    <row r="60" spans="1:6">
      <c r="A60" s="52"/>
      <c r="B60" s="52"/>
      <c r="C60" s="52"/>
      <c r="D60" s="52"/>
      <c r="E60" s="52"/>
      <c r="F60" s="52"/>
    </row>
    <row r="61" spans="1:6">
      <c r="A61" s="52"/>
      <c r="B61" s="52"/>
      <c r="C61" s="52"/>
      <c r="D61" s="52"/>
      <c r="E61" s="52"/>
      <c r="F61" s="52"/>
    </row>
    <row r="62" spans="1:6">
      <c r="A62" s="52"/>
      <c r="B62" s="52"/>
      <c r="C62" s="52"/>
      <c r="D62" s="52"/>
      <c r="E62" s="52"/>
      <c r="F62" s="52"/>
    </row>
    <row r="63" spans="1:6">
      <c r="A63" s="52"/>
      <c r="B63" s="52"/>
      <c r="C63" s="52"/>
      <c r="D63" s="52"/>
      <c r="E63" s="52"/>
      <c r="F63" s="52"/>
    </row>
    <row r="64" spans="1:6">
      <c r="A64" s="52"/>
      <c r="B64" s="52"/>
      <c r="C64" s="52"/>
      <c r="D64" s="52"/>
      <c r="E64" s="52"/>
      <c r="F64" s="52"/>
    </row>
    <row r="65" spans="1:6">
      <c r="A65" s="52"/>
      <c r="B65" s="52"/>
      <c r="C65" s="52"/>
      <c r="D65" s="52"/>
      <c r="E65" s="52"/>
      <c r="F65" s="52"/>
    </row>
    <row r="66" spans="1:6">
      <c r="A66" s="52"/>
      <c r="B66" s="52"/>
      <c r="C66" s="52"/>
      <c r="D66" s="52"/>
      <c r="E66" s="52"/>
      <c r="F66" s="52"/>
    </row>
    <row r="67" spans="1:6">
      <c r="A67" s="52"/>
      <c r="B67" s="52"/>
      <c r="C67" s="52"/>
      <c r="D67" s="52"/>
      <c r="E67" s="52"/>
      <c r="F67" s="52"/>
    </row>
    <row r="68" spans="1:6">
      <c r="A68" s="52"/>
      <c r="B68" s="52"/>
      <c r="C68" s="52"/>
      <c r="D68" s="52"/>
      <c r="E68" s="52"/>
      <c r="F68" s="52"/>
    </row>
  </sheetData>
  <mergeCells count="36">
    <mergeCell ref="A6:C6"/>
    <mergeCell ref="A7:C7"/>
    <mergeCell ref="A1:F1"/>
    <mergeCell ref="A3:F3"/>
    <mergeCell ref="A5:C5"/>
    <mergeCell ref="A8:C8"/>
    <mergeCell ref="A29:C29"/>
    <mergeCell ref="A30:C30"/>
    <mergeCell ref="A36:C36"/>
    <mergeCell ref="A9:C9"/>
    <mergeCell ref="A10:C10"/>
    <mergeCell ref="A23:C23"/>
    <mergeCell ref="A24:C24"/>
    <mergeCell ref="A14:C14"/>
    <mergeCell ref="A18:C18"/>
    <mergeCell ref="A28:C28"/>
    <mergeCell ref="A11:C11"/>
    <mergeCell ref="A12:C12"/>
    <mergeCell ref="A15:C15"/>
    <mergeCell ref="A25:C25"/>
    <mergeCell ref="A26:C26"/>
    <mergeCell ref="A43:C43"/>
    <mergeCell ref="A32:C32"/>
    <mergeCell ref="A33:C33"/>
    <mergeCell ref="A34:C34"/>
    <mergeCell ref="A35:C35"/>
    <mergeCell ref="A39:C39"/>
    <mergeCell ref="A41:C41"/>
    <mergeCell ref="A42:C42"/>
    <mergeCell ref="A37:C37"/>
    <mergeCell ref="A38:C38"/>
    <mergeCell ref="A16:C16"/>
    <mergeCell ref="A19:C19"/>
    <mergeCell ref="A21:C21"/>
    <mergeCell ref="A22:C22"/>
    <mergeCell ref="A40:C40"/>
  </mergeCells>
  <pageMargins left="0.7" right="0.7" top="0.75" bottom="0.75" header="0.3" footer="0.3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8085-DEA7-407F-AC06-26A0AB95C37D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cp:keywords/>
  <dc:description/>
  <cp:lastModifiedBy>Guest User</cp:lastModifiedBy>
  <cp:revision/>
  <dcterms:created xsi:type="dcterms:W3CDTF">2022-08-12T12:51:27Z</dcterms:created>
  <dcterms:modified xsi:type="dcterms:W3CDTF">2024-03-25T07:55:34Z</dcterms:modified>
  <cp:category/>
  <cp:contentStatus/>
</cp:coreProperties>
</file>