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CS DATA\2026\PLAN\REBALANS PLANA\"/>
    </mc:Choice>
  </mc:AlternateContent>
  <xr:revisionPtr revIDLastSave="0" documentId="13_ncr:1_{62FF36DB-4A5E-4D97-9958-65A0F2B8B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G30" i="1"/>
  <c r="H30" i="1"/>
  <c r="F30" i="1"/>
  <c r="G14" i="1" l="1"/>
  <c r="F14" i="1"/>
  <c r="E27" i="3" l="1"/>
  <c r="F33" i="3"/>
  <c r="G33" i="3"/>
  <c r="E33" i="3"/>
  <c r="F28" i="3"/>
  <c r="G28" i="3"/>
  <c r="E28" i="3"/>
  <c r="F17" i="3"/>
  <c r="G17" i="3"/>
  <c r="E17" i="3"/>
  <c r="E6" i="7"/>
  <c r="F50" i="7"/>
  <c r="G50" i="7"/>
  <c r="E50" i="7"/>
  <c r="G60" i="7"/>
  <c r="F60" i="7"/>
  <c r="E60" i="7"/>
  <c r="E59" i="7" s="1"/>
  <c r="G59" i="7"/>
  <c r="F59" i="7"/>
  <c r="F56" i="7"/>
  <c r="G56" i="7"/>
  <c r="E56" i="7"/>
  <c r="F52" i="7"/>
  <c r="G52" i="7"/>
  <c r="E52" i="7"/>
  <c r="F42" i="7"/>
  <c r="G42" i="7"/>
  <c r="E42" i="7"/>
  <c r="F39" i="7"/>
  <c r="G39" i="7"/>
  <c r="E39" i="7"/>
  <c r="F33" i="7"/>
  <c r="G33" i="7"/>
  <c r="E33" i="7"/>
  <c r="F30" i="7"/>
  <c r="G30" i="7"/>
  <c r="E30" i="7"/>
  <c r="F27" i="7"/>
  <c r="G27" i="7"/>
  <c r="E27" i="7"/>
  <c r="F24" i="7"/>
  <c r="G24" i="7"/>
  <c r="E24" i="7"/>
  <c r="G20" i="7"/>
  <c r="F20" i="7"/>
  <c r="E20" i="7"/>
  <c r="G15" i="7"/>
  <c r="G13" i="7"/>
  <c r="G9" i="7"/>
  <c r="F16" i="7"/>
  <c r="E16" i="7"/>
  <c r="F13" i="7"/>
  <c r="E13" i="7"/>
  <c r="F9" i="7"/>
  <c r="E9" i="7"/>
  <c r="D10" i="5" l="1"/>
  <c r="C10" i="5"/>
  <c r="B10" i="5"/>
  <c r="F8" i="7" l="1"/>
  <c r="F7" i="7" s="1"/>
  <c r="G8" i="7"/>
  <c r="G7" i="7" s="1"/>
  <c r="F12" i="7"/>
  <c r="G12" i="7"/>
  <c r="F15" i="7"/>
  <c r="F19" i="7"/>
  <c r="F18" i="7" s="1"/>
  <c r="G19" i="7"/>
  <c r="G18" i="7" s="1"/>
  <c r="F23" i="7"/>
  <c r="G23" i="7"/>
  <c r="F26" i="7"/>
  <c r="G26" i="7"/>
  <c r="F29" i="7"/>
  <c r="F22" i="7" s="1"/>
  <c r="G29" i="7"/>
  <c r="F36" i="7"/>
  <c r="F32" i="7" s="1"/>
  <c r="G36" i="7"/>
  <c r="G32" i="7" s="1"/>
  <c r="F38" i="7"/>
  <c r="G38" i="7"/>
  <c r="F41" i="7"/>
  <c r="G41" i="7"/>
  <c r="F46" i="7"/>
  <c r="G46" i="7"/>
  <c r="F48" i="7"/>
  <c r="G48" i="7"/>
  <c r="F51" i="7"/>
  <c r="G51" i="7"/>
  <c r="F55" i="7"/>
  <c r="G55" i="7"/>
  <c r="D11" i="5"/>
  <c r="G43" i="3"/>
  <c r="G42" i="3" s="1"/>
  <c r="G23" i="3"/>
  <c r="G22" i="3" s="1"/>
  <c r="G14" i="3"/>
  <c r="G10" i="3" s="1"/>
  <c r="G11" i="3"/>
  <c r="H11" i="1"/>
  <c r="H8" i="1"/>
  <c r="E55" i="7"/>
  <c r="E51" i="7"/>
  <c r="E48" i="7"/>
  <c r="E46" i="7"/>
  <c r="E41" i="7"/>
  <c r="E38" i="7"/>
  <c r="E36" i="7"/>
  <c r="E32" i="7" s="1"/>
  <c r="E29" i="7"/>
  <c r="E26" i="7"/>
  <c r="E23" i="7"/>
  <c r="E19" i="7"/>
  <c r="E18" i="7" s="1"/>
  <c r="E15" i="7"/>
  <c r="E12" i="7"/>
  <c r="E8" i="7"/>
  <c r="E7" i="7" s="1"/>
  <c r="C11" i="5"/>
  <c r="B11" i="5"/>
  <c r="G45" i="7" l="1"/>
  <c r="G44" i="7" s="1"/>
  <c r="F45" i="7"/>
  <c r="F44" i="7" s="1"/>
  <c r="G22" i="7"/>
  <c r="E22" i="7"/>
  <c r="E11" i="7"/>
  <c r="G27" i="3"/>
  <c r="G11" i="7"/>
  <c r="F11" i="7"/>
  <c r="F6" i="7" s="1"/>
  <c r="E45" i="7"/>
  <c r="E44" i="7" s="1"/>
  <c r="F43" i="3"/>
  <c r="F42" i="3" s="1"/>
  <c r="E43" i="3"/>
  <c r="E42" i="3" s="1"/>
  <c r="F11" i="3"/>
  <c r="E11" i="3"/>
  <c r="F23" i="3"/>
  <c r="F22" i="3" s="1"/>
  <c r="F14" i="3"/>
  <c r="F10" i="3" s="1"/>
  <c r="E23" i="3"/>
  <c r="E22" i="3" s="1"/>
  <c r="E14" i="3"/>
  <c r="E10" i="3" s="1"/>
  <c r="F8" i="1"/>
  <c r="G8" i="1"/>
  <c r="G11" i="1"/>
  <c r="F11" i="1"/>
  <c r="G6" i="7" l="1"/>
  <c r="F27" i="3"/>
</calcChain>
</file>

<file path=xl/sharedStrings.xml><?xml version="1.0" encoding="utf-8"?>
<sst xmlns="http://schemas.openxmlformats.org/spreadsheetml/2006/main" count="191" uniqueCount="90">
  <si>
    <t>PRIHODI UKUPNO</t>
  </si>
  <si>
    <t>PRIHODI POSLOVANJA</t>
  </si>
  <si>
    <t>PRIHODI OD PRODAJE NEFINANCIJSKE IMOVINE</t>
  </si>
  <si>
    <t>RASHODI UKUPNO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</si>
  <si>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</si>
  <si>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</si>
  <si>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</si>
  <si>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</si>
  <si>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</si>
  <si>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</si>
  <si>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</si>
  <si>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</si>
  <si>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</si>
  <si>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</si>
  <si>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</si>
  <si>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</si>
  <si>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</si>
  <si>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</si>
  <si>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</si>
  <si>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</si>
  <si>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</si>
  <si>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</si>
  <si>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</si>
  <si>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</si>
  <si>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</si>
  <si>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</si>
  <si>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</si>
  <si>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</si>
  <si>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</si>
  <si>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</si>
  <si>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</si>
  <si>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</si>
  <si>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</si>
  <si>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</si>
  <si>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</si>
  <si>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</si>
  <si>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</si>
  <si>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</si>
  <si>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A) SAŽETAK RAČUNA PRIHODA I RASHODA</t>
  </si>
  <si>
    <t>B) SAŽETAK RAČUNA FINANCIRANJA</t>
  </si>
  <si>
    <t>UKUPAN DONOS VIŠKA / MANJKA IZ PRETHODNE(IH) GODINE***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</si>
  <si>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</si>
  <si>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</si>
  <si>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</si>
  <si>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</si>
  <si>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</si>
  <si>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t>Naziv</t>
  </si>
  <si>
    <t>Pomoći PK</t>
  </si>
  <si>
    <t>Prihodi od prodaje proizvoda i robe te pruženih usluga i prihodi od donacija</t>
  </si>
  <si>
    <t>Tekuće donacije</t>
  </si>
  <si>
    <t>Opći prihodi osnovne škole</t>
  </si>
  <si>
    <t>Vlastiti izvori</t>
  </si>
  <si>
    <t>Rezultat poslovanja</t>
  </si>
  <si>
    <t>Prihodi za posebne namjene višak</t>
  </si>
  <si>
    <t>PROGRAM 1001</t>
  </si>
  <si>
    <t>PROGRAM JAVNIH POTREBA U ŠKOLSTVU</t>
  </si>
  <si>
    <t>Aktivnost A100007</t>
  </si>
  <si>
    <t>ŠKOLSKA NATJECANJA I SMOTRE</t>
  </si>
  <si>
    <t>Aktivnost A1000010</t>
  </si>
  <si>
    <t>ŠKOLSKA KUHINJA</t>
  </si>
  <si>
    <t>Pomoći-PK</t>
  </si>
  <si>
    <t>Aktivnost A1000012</t>
  </si>
  <si>
    <t>UČENIČKA ZADRUGA</t>
  </si>
  <si>
    <t>Vlastiti prihodi-PK</t>
  </si>
  <si>
    <t>Aktivnost A1000014</t>
  </si>
  <si>
    <t>REDOVNI PROGRAM OŠ</t>
  </si>
  <si>
    <t>Izvor financiranja 1.1</t>
  </si>
  <si>
    <t>Izvor financiranja 3.1.1</t>
  </si>
  <si>
    <t>Izvor financiranja 1.2.</t>
  </si>
  <si>
    <t>Izvor financiranja 4.3.3</t>
  </si>
  <si>
    <t>Izvor financiranja 6.1.1</t>
  </si>
  <si>
    <t>Tekuće donacije-PK</t>
  </si>
  <si>
    <t>Kapitalni projekt K100002</t>
  </si>
  <si>
    <t>ULAGANJA U OBJEKTE ŠKOLSTVA</t>
  </si>
  <si>
    <t>Tekući pojekt T100004</t>
  </si>
  <si>
    <t>OSIGURAVANJE POMOĆNIKA U NASTAVI UČENICIMA S TEŠKOĆAMA</t>
  </si>
  <si>
    <t>FINANCIJSKI PLAN PRORAČUNSKOG KORISNIKA JEDINICE LOKALNE I PODRUČNE (REGIONALNE) SAMOUPRAVE 
ZA 2026. GODINU</t>
  </si>
  <si>
    <t>Plan 2026.</t>
  </si>
  <si>
    <t>I. Rebalans 2026.</t>
  </si>
  <si>
    <t>II. Rebalans 2026.</t>
  </si>
  <si>
    <t>09 Obrazovanje</t>
  </si>
  <si>
    <t>0912 Osnovnoškolsko obrazovanje</t>
  </si>
  <si>
    <t>Izvor financiranja 5.2.44.</t>
  </si>
  <si>
    <t>Izvor financiranja 5.0.6.</t>
  </si>
  <si>
    <t>Prihodi za posebne namjene višak-PK</t>
  </si>
  <si>
    <t>Pomoći iz gradskih i općinskih proračuna-PK</t>
  </si>
  <si>
    <t>Izvor financiranja 5.0.16.</t>
  </si>
  <si>
    <t>Pomoći-Ministarstvo regionalnog razvoja i fondova EU</t>
  </si>
  <si>
    <t>Izvor financiranja 5.0.12.</t>
  </si>
  <si>
    <t>Pomoći-Ministarstvo znanosti, obrazovanja i mladih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</si>
</sst>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quotePrefix="1" applyFont="1" applyFill="1" applyBorder="1" applyAlignment="1">
      <alignment horizontal="left" vertical="center" wrapText="1"/>
    </xf>
    <xf numFmtId="0" fontId="7" fillId="0" borderId="0" xfId="0" quotePrefix="1" applyFont="1" applyAlignment="1">
      <alignment horizontal="left" wrapText="1"/>
    </xf>
    <xf numFmtId="0" fontId="8" fillId="0" borderId="0" xfId="0" applyFont="1" applyAlignment="1">
      <alignment wrapText="1"/>
    </xf>
    <xf numFmtId="3" fontId="5" fillId="0" borderId="0" xfId="0" applyNumberFormat="1" applyFont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0" fontId="11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vertical="center"/>
    </xf>
    <xf numFmtId="0" fontId="16" fillId="2" borderId="4" xfId="0" applyFont="1" applyFill="1" applyBorder="1" applyAlignment="1">
      <alignment horizontal="left" vertical="center" wrapText="1"/>
    </xf>
    <xf numFmtId="3" fontId="0" fillId="0" borderId="0" xfId="0" applyNumberFormat="1"/>
    <xf numFmtId="3" fontId="2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4" fontId="6" fillId="3" borderId="3" xfId="0" applyNumberFormat="1" applyFont="1" applyFill="1" applyBorder="1" applyAlignment="1">
      <alignment horizontal="right"/>
    </xf>
    <xf numFmtId="4" fontId="6" fillId="3" borderId="1" xfId="0" quotePrefix="1" applyNumberFormat="1" applyFont="1" applyFill="1" applyBorder="1" applyAlignment="1">
      <alignment horizontal="right"/>
    </xf>
    <xf numFmtId="4" fontId="6" fillId="3" borderId="3" xfId="0" quotePrefix="1" applyNumberFormat="1" applyFont="1" applyFill="1" applyBorder="1" applyAlignment="1">
      <alignment horizontal="right"/>
    </xf>
    <xf numFmtId="43" fontId="6" fillId="0" borderId="3" xfId="1" applyFont="1" applyBorder="1" applyAlignment="1"/>
    <xf numFmtId="4" fontId="6" fillId="3" borderId="3" xfId="0" applyNumberFormat="1" applyFont="1" applyFill="1" applyBorder="1"/>
    <xf numFmtId="4" fontId="6" fillId="0" borderId="3" xfId="0" applyNumberFormat="1" applyFont="1" applyBorder="1"/>
    <xf numFmtId="4" fontId="6" fillId="3" borderId="3" xfId="0" applyNumberFormat="1" applyFont="1" applyFill="1" applyBorder="1" applyAlignment="1">
      <alignment wrapText="1"/>
    </xf>
    <xf numFmtId="4" fontId="6" fillId="0" borderId="3" xfId="0" applyNumberFormat="1" applyFont="1" applyBorder="1" applyAlignment="1">
      <alignment horizontal="right"/>
    </xf>
    <xf numFmtId="4" fontId="6" fillId="4" borderId="1" xfId="0" quotePrefix="1" applyNumberFormat="1" applyFont="1" applyFill="1" applyBorder="1" applyAlignment="1">
      <alignment horizontal="right"/>
    </xf>
    <xf numFmtId="4" fontId="6" fillId="4" borderId="3" xfId="0" quotePrefix="1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0" fontId="18" fillId="2" borderId="3" xfId="0" quotePrefix="1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 vertical="center"/>
    </xf>
    <xf numFmtId="0" fontId="11" fillId="2" borderId="3" xfId="0" quotePrefix="1" applyFont="1" applyFill="1" applyBorder="1" applyAlignment="1">
      <alignment horizontal="left" vertical="center" wrapText="1"/>
    </xf>
    <xf numFmtId="0" fontId="20" fillId="0" borderId="0" xfId="0" applyFont="1" applyAlignment="1">
      <alignment horizontal="left"/>
    </xf>
    <xf numFmtId="4" fontId="0" fillId="0" borderId="0" xfId="0" applyNumberFormat="1"/>
    <xf numFmtId="0" fontId="0" fillId="0" borderId="3" xfId="0" applyBorder="1"/>
    <xf numFmtId="4" fontId="19" fillId="0" borderId="3" xfId="0" applyNumberFormat="1" applyFont="1" applyBorder="1"/>
    <xf numFmtId="4" fontId="6" fillId="2" borderId="4" xfId="0" applyNumberFormat="1" applyFont="1" applyFill="1" applyBorder="1" applyAlignment="1">
      <alignment horizontal="right"/>
    </xf>
    <xf numFmtId="0" fontId="16" fillId="2" borderId="4" xfId="0" quotePrefix="1" applyFont="1" applyFill="1" applyBorder="1" applyAlignment="1">
      <alignment horizontal="left" vertical="center" wrapText="1"/>
    </xf>
    <xf numFmtId="4" fontId="6" fillId="2" borderId="4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6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1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/>
    </xf>
    <xf numFmtId="0" fontId="11" fillId="0" borderId="1" xfId="0" quotePrefix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3" borderId="1" xfId="0" quotePrefix="1" applyFont="1" applyFill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tabSelected="1" workbookViewId="0">
      <selection activeCell="N7" sqref="N7"/>
    </sheetView>
  </sheetViews>
  <sheetFormatPr defaultRowHeight="15" x14ac:dyDescent="0.25"/>
  <cols>
    <col min="5" max="7" width="25.28515625" customWidth="1"/>
    <col min="8" max="8" width="24.42578125" customWidth="1"/>
  </cols>
  <sheetData>
    <row r="1" spans="1:11" ht="63.75" customHeight="1" x14ac:dyDescent="0.25">
      <c r="A1" s="67" t="s">
        <v>76</v>
      </c>
      <c r="B1" s="67"/>
      <c r="C1" s="67"/>
      <c r="D1" s="67"/>
      <c r="E1" s="67"/>
      <c r="F1" s="67"/>
      <c r="G1" s="67"/>
    </row>
    <row r="2" spans="1:11" ht="18" customHeight="1" x14ac:dyDescent="0.25">
      <c r="A2" s="3"/>
      <c r="B2" s="3"/>
      <c r="C2" s="3"/>
      <c r="D2" s="3"/>
      <c r="E2" s="3"/>
      <c r="F2" s="3"/>
      <c r="G2" s="3"/>
    </row>
    <row r="3" spans="1:11" ht="15.75" x14ac:dyDescent="0.25">
      <c r="A3" s="67" t="s">
        <v>30</v>
      </c>
      <c r="B3" s="67"/>
      <c r="C3" s="67"/>
      <c r="D3" s="67"/>
      <c r="E3" s="67"/>
      <c r="F3" s="67"/>
      <c r="G3" s="67"/>
    </row>
    <row r="4" spans="1:11" ht="18" x14ac:dyDescent="0.25">
      <c r="A4" s="3"/>
      <c r="B4" s="3"/>
      <c r="C4" s="3"/>
      <c r="D4" s="3"/>
      <c r="E4" s="3"/>
      <c r="F4" s="3"/>
      <c r="G4" s="3"/>
    </row>
    <row r="5" spans="1:11" ht="18" customHeight="1" x14ac:dyDescent="0.25">
      <c r="A5" s="67" t="s">
        <v>38</v>
      </c>
      <c r="B5" s="68"/>
      <c r="C5" s="68"/>
      <c r="D5" s="68"/>
      <c r="E5" s="68"/>
      <c r="F5" s="68"/>
      <c r="G5" s="68"/>
    </row>
    <row r="6" spans="1:11" ht="18" x14ac:dyDescent="0.25">
      <c r="A6" s="1"/>
      <c r="B6" s="2"/>
      <c r="C6" s="2"/>
      <c r="D6" s="2"/>
      <c r="E6" s="4"/>
      <c r="F6" s="5"/>
      <c r="G6" s="5"/>
    </row>
    <row r="7" spans="1:11" x14ac:dyDescent="0.25">
      <c r="A7" s="24"/>
      <c r="B7" s="25"/>
      <c r="C7" s="25"/>
      <c r="D7" s="26"/>
      <c r="E7" s="27"/>
      <c r="F7" s="16" t="s">
        <v>77</v>
      </c>
      <c r="G7" s="17" t="s">
        <v>78</v>
      </c>
      <c r="H7" s="17" t="s">
        <v>79</v>
      </c>
    </row>
    <row r="8" spans="1:11" x14ac:dyDescent="0.25">
      <c r="A8" s="69" t="s">
        <v>0</v>
      </c>
      <c r="B8" s="70"/>
      <c r="C8" s="70"/>
      <c r="D8" s="70"/>
      <c r="E8" s="71"/>
      <c r="F8" s="40">
        <f>F9+F10</f>
        <v>1169411.1200000001</v>
      </c>
      <c r="G8" s="40">
        <f>G9+G10</f>
        <v>1169411.1200000001</v>
      </c>
      <c r="H8" s="40">
        <f>H9+H10</f>
        <v>1176638.78</v>
      </c>
    </row>
    <row r="9" spans="1:11" x14ac:dyDescent="0.25">
      <c r="A9" s="72" t="s">
        <v>1</v>
      </c>
      <c r="B9" s="66"/>
      <c r="C9" s="66"/>
      <c r="D9" s="66"/>
      <c r="E9" s="73"/>
      <c r="F9" s="39">
        <v>1169411.1200000001</v>
      </c>
      <c r="G9" s="39">
        <v>1169411.1200000001</v>
      </c>
      <c r="H9" s="39">
        <v>1176638.78</v>
      </c>
    </row>
    <row r="10" spans="1:11" x14ac:dyDescent="0.25">
      <c r="A10" s="74" t="s">
        <v>2</v>
      </c>
      <c r="B10" s="73"/>
      <c r="C10" s="73"/>
      <c r="D10" s="73"/>
      <c r="E10" s="73"/>
      <c r="F10" s="41">
        <v>0</v>
      </c>
      <c r="G10" s="41">
        <v>0</v>
      </c>
      <c r="H10" s="41">
        <v>0</v>
      </c>
    </row>
    <row r="11" spans="1:11" x14ac:dyDescent="0.25">
      <c r="A11" s="28" t="s">
        <v>3</v>
      </c>
      <c r="B11" s="29"/>
      <c r="C11" s="29"/>
      <c r="D11" s="29"/>
      <c r="E11" s="29"/>
      <c r="F11" s="40">
        <f>F12+F13</f>
        <v>1172086.17</v>
      </c>
      <c r="G11" s="40">
        <f>G12+G13</f>
        <v>1172086.17</v>
      </c>
      <c r="H11" s="40">
        <f>H12+H13</f>
        <v>1179313.83</v>
      </c>
    </row>
    <row r="12" spans="1:11" x14ac:dyDescent="0.25">
      <c r="A12" s="65" t="s">
        <v>18</v>
      </c>
      <c r="B12" s="66"/>
      <c r="C12" s="66"/>
      <c r="D12" s="66"/>
      <c r="E12" s="66"/>
      <c r="F12" s="39">
        <v>1163346.17</v>
      </c>
      <c r="G12" s="39">
        <v>1163346.17</v>
      </c>
      <c r="H12" s="39">
        <v>1164496.46</v>
      </c>
    </row>
    <row r="13" spans="1:11" x14ac:dyDescent="0.25">
      <c r="A13" s="74" t="s">
        <v>4</v>
      </c>
      <c r="B13" s="73"/>
      <c r="C13" s="73"/>
      <c r="D13" s="73"/>
      <c r="E13" s="73"/>
      <c r="F13" s="39">
        <v>8740</v>
      </c>
      <c r="G13" s="39">
        <v>8740</v>
      </c>
      <c r="H13" s="39">
        <v>14817.37</v>
      </c>
    </row>
    <row r="14" spans="1:11" x14ac:dyDescent="0.25">
      <c r="A14" s="77" t="s">
        <v>5</v>
      </c>
      <c r="B14" s="70"/>
      <c r="C14" s="70"/>
      <c r="D14" s="70"/>
      <c r="E14" s="70"/>
      <c r="F14" s="42">
        <f>F8-F11</f>
        <v>-2675.0499999998137</v>
      </c>
      <c r="G14" s="42">
        <f>G8-G11</f>
        <v>-2675.0499999998137</v>
      </c>
      <c r="H14" s="42">
        <f>H8-H11</f>
        <v>-2675.0500000000466</v>
      </c>
      <c r="K14" s="31"/>
    </row>
    <row r="15" spans="1:11" ht="18" x14ac:dyDescent="0.25">
      <c r="A15" s="3"/>
      <c r="B15" s="6"/>
      <c r="C15" s="6"/>
      <c r="D15" s="6"/>
      <c r="E15" s="6"/>
      <c r="F15" s="6"/>
      <c r="G15" s="6"/>
    </row>
    <row r="16" spans="1:11" ht="18" customHeight="1" x14ac:dyDescent="0.25">
      <c r="A16" s="67" t="s">
        <v>39</v>
      </c>
      <c r="B16" s="68"/>
      <c r="C16" s="68"/>
      <c r="D16" s="68"/>
      <c r="E16" s="68"/>
      <c r="F16" s="68"/>
      <c r="G16" s="68"/>
    </row>
    <row r="17" spans="1:8" ht="18" x14ac:dyDescent="0.25">
      <c r="A17" s="3"/>
      <c r="B17" s="6"/>
      <c r="C17" s="6"/>
      <c r="D17" s="6"/>
      <c r="E17" s="6"/>
      <c r="F17" s="6"/>
      <c r="G17" s="6"/>
    </row>
    <row r="18" spans="1:8" x14ac:dyDescent="0.25">
      <c r="A18" s="24"/>
      <c r="B18" s="25"/>
      <c r="C18" s="25"/>
      <c r="D18" s="26"/>
      <c r="E18" s="27"/>
      <c r="F18" s="16" t="s">
        <v>77</v>
      </c>
      <c r="G18" s="17" t="s">
        <v>78</v>
      </c>
      <c r="H18" s="17" t="s">
        <v>79</v>
      </c>
    </row>
    <row r="19" spans="1:8" ht="15.75" customHeight="1" x14ac:dyDescent="0.25">
      <c r="A19" s="72" t="s">
        <v>7</v>
      </c>
      <c r="B19" s="75"/>
      <c r="C19" s="75"/>
      <c r="D19" s="75"/>
      <c r="E19" s="76"/>
      <c r="F19" s="43">
        <v>0</v>
      </c>
      <c r="G19" s="43">
        <v>0</v>
      </c>
      <c r="H19" s="43">
        <v>0</v>
      </c>
    </row>
    <row r="20" spans="1:8" x14ac:dyDescent="0.25">
      <c r="A20" s="72" t="s">
        <v>8</v>
      </c>
      <c r="B20" s="66"/>
      <c r="C20" s="66"/>
      <c r="D20" s="66"/>
      <c r="E20" s="66"/>
      <c r="F20" s="43">
        <v>0</v>
      </c>
      <c r="G20" s="43">
        <v>0</v>
      </c>
      <c r="H20" s="43">
        <v>0</v>
      </c>
    </row>
    <row r="21" spans="1:8" x14ac:dyDescent="0.25">
      <c r="A21" s="77" t="s">
        <v>9</v>
      </c>
      <c r="B21" s="70"/>
      <c r="C21" s="70"/>
      <c r="D21" s="70"/>
      <c r="E21" s="70"/>
      <c r="F21" s="36">
        <v>0</v>
      </c>
      <c r="G21" s="36">
        <v>0</v>
      </c>
      <c r="H21" s="36">
        <v>0</v>
      </c>
    </row>
    <row r="22" spans="1:8" ht="18" x14ac:dyDescent="0.25">
      <c r="A22" s="18"/>
      <c r="B22" s="6"/>
      <c r="C22" s="6"/>
      <c r="D22" s="6"/>
      <c r="E22" s="6"/>
      <c r="F22" s="6"/>
      <c r="G22" s="6"/>
    </row>
    <row r="23" spans="1:8" ht="18" customHeight="1" x14ac:dyDescent="0.25">
      <c r="A23" s="67" t="s">
        <v>45</v>
      </c>
      <c r="B23" s="68"/>
      <c r="C23" s="68"/>
      <c r="D23" s="68"/>
      <c r="E23" s="68"/>
      <c r="F23" s="68"/>
      <c r="G23" s="68"/>
    </row>
    <row r="24" spans="1:8" ht="18" x14ac:dyDescent="0.25">
      <c r="A24" s="18"/>
      <c r="B24" s="6"/>
      <c r="C24" s="6"/>
      <c r="D24" s="6"/>
      <c r="E24" s="6"/>
      <c r="F24" s="6"/>
      <c r="G24" s="6"/>
    </row>
    <row r="25" spans="1:8" x14ac:dyDescent="0.25">
      <c r="A25" s="24"/>
      <c r="B25" s="25"/>
      <c r="C25" s="25"/>
      <c r="D25" s="26"/>
      <c r="E25" s="27"/>
      <c r="F25" s="16" t="s">
        <v>77</v>
      </c>
      <c r="G25" s="17" t="s">
        <v>78</v>
      </c>
      <c r="H25" s="17" t="s">
        <v>79</v>
      </c>
    </row>
    <row r="26" spans="1:8" x14ac:dyDescent="0.25">
      <c r="A26" s="80" t="s">
        <v>40</v>
      </c>
      <c r="B26" s="81"/>
      <c r="C26" s="81"/>
      <c r="D26" s="81"/>
      <c r="E26" s="82"/>
      <c r="F26" s="44">
        <v>2675.05</v>
      </c>
      <c r="G26" s="45">
        <v>2675.05</v>
      </c>
      <c r="H26" s="45">
        <v>2675.05</v>
      </c>
    </row>
    <row r="27" spans="1:8" ht="30" customHeight="1" x14ac:dyDescent="0.25">
      <c r="A27" s="83" t="s">
        <v>6</v>
      </c>
      <c r="B27" s="84"/>
      <c r="C27" s="84"/>
      <c r="D27" s="84"/>
      <c r="E27" s="85"/>
      <c r="F27" s="37">
        <v>2675.05</v>
      </c>
      <c r="G27" s="38">
        <v>2675.05</v>
      </c>
      <c r="H27" s="38">
        <v>2675.05</v>
      </c>
    </row>
    <row r="30" spans="1:8" x14ac:dyDescent="0.25">
      <c r="A30" s="65" t="s">
        <v>10</v>
      </c>
      <c r="B30" s="66"/>
      <c r="C30" s="66"/>
      <c r="D30" s="66"/>
      <c r="E30" s="66"/>
      <c r="F30" s="43">
        <f>F14+F21+F27</f>
        <v>1.8644641386345029E-10</v>
      </c>
      <c r="G30" s="43">
        <f t="shared" ref="G30:H30" si="0">G14+G21+G27</f>
        <v>1.8644641386345029E-10</v>
      </c>
      <c r="H30" s="43">
        <f t="shared" si="0"/>
        <v>-4.638422979041934E-11</v>
      </c>
    </row>
    <row r="31" spans="1:8" ht="11.25" customHeight="1" x14ac:dyDescent="0.25">
      <c r="A31" s="13"/>
      <c r="B31" s="14"/>
      <c r="C31" s="14"/>
      <c r="D31" s="14"/>
      <c r="E31" s="14"/>
      <c r="F31" s="15"/>
      <c r="G31" s="15"/>
    </row>
    <row r="32" spans="1:8" ht="8.25" customHeight="1" x14ac:dyDescent="0.25"/>
    <row r="33" spans="1:7" ht="42" customHeight="1" x14ac:dyDescent="0.25">
      <c r="A33" s="78" t="s">
        <v>41</v>
      </c>
      <c r="B33" s="79"/>
      <c r="C33" s="79"/>
      <c r="D33" s="79"/>
      <c r="E33" s="79"/>
      <c r="F33" s="79"/>
      <c r="G33" s="79"/>
    </row>
  </sheetData>
  <mergeCells count="18">
    <mergeCell ref="A33:G33"/>
    <mergeCell ref="A23:G23"/>
    <mergeCell ref="A30:E30"/>
    <mergeCell ref="A26:E26"/>
    <mergeCell ref="A27:E27"/>
    <mergeCell ref="A19:E19"/>
    <mergeCell ref="A20:E20"/>
    <mergeCell ref="A21:E21"/>
    <mergeCell ref="A13:E13"/>
    <mergeCell ref="A14:E14"/>
    <mergeCell ref="A12:E12"/>
    <mergeCell ref="A5:G5"/>
    <mergeCell ref="A16:G16"/>
    <mergeCell ref="A1:G1"/>
    <mergeCell ref="A3:G3"/>
    <mergeCell ref="A8:E8"/>
    <mergeCell ref="A9:E9"/>
    <mergeCell ref="A10:E10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workbookViewId="0">
      <selection activeCell="D35" sqref="D3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27.5703125" customWidth="1"/>
    <col min="5" max="6" width="25.28515625" customWidth="1"/>
    <col min="7" max="7" width="26.7109375" customWidth="1"/>
    <col min="9" max="9" width="11.7109375" bestFit="1" customWidth="1"/>
    <col min="11" max="11" width="11.7109375" bestFit="1" customWidth="1"/>
  </cols>
  <sheetData>
    <row r="1" spans="1:8" ht="67.5" customHeight="1" x14ac:dyDescent="0.25">
      <c r="A1" s="67" t="s">
        <v>76</v>
      </c>
      <c r="B1" s="67"/>
      <c r="C1" s="67"/>
      <c r="D1" s="67"/>
      <c r="E1" s="67"/>
      <c r="F1" s="67"/>
    </row>
    <row r="2" spans="1:8" ht="18" customHeight="1" x14ac:dyDescent="0.25">
      <c r="A2" s="3"/>
      <c r="B2" s="3"/>
      <c r="C2" s="3"/>
      <c r="D2" s="3"/>
      <c r="E2" s="3"/>
      <c r="F2" s="3"/>
    </row>
    <row r="3" spans="1:8" ht="15.75" x14ac:dyDescent="0.25">
      <c r="A3" s="67" t="s">
        <v>30</v>
      </c>
      <c r="B3" s="67"/>
      <c r="C3" s="67"/>
      <c r="D3" s="67"/>
      <c r="E3" s="67"/>
      <c r="F3" s="67"/>
    </row>
    <row r="4" spans="1:8" ht="18" x14ac:dyDescent="0.25">
      <c r="A4" s="3"/>
      <c r="B4" s="3"/>
      <c r="C4" s="3"/>
      <c r="D4" s="3"/>
      <c r="E4" s="3"/>
      <c r="F4" s="3"/>
    </row>
    <row r="5" spans="1:8" ht="18" customHeight="1" x14ac:dyDescent="0.25">
      <c r="A5" s="67"/>
      <c r="B5" s="68"/>
      <c r="C5" s="68"/>
      <c r="D5" s="68"/>
      <c r="E5" s="68"/>
      <c r="F5" s="68"/>
    </row>
    <row r="6" spans="1:8" ht="18" x14ac:dyDescent="0.25">
      <c r="A6" s="3"/>
      <c r="B6" s="3"/>
      <c r="C6" s="3"/>
      <c r="D6" s="3"/>
      <c r="E6" s="3"/>
      <c r="F6" s="3"/>
    </row>
    <row r="7" spans="1:8" ht="15.75" x14ac:dyDescent="0.25">
      <c r="A7" s="67" t="s">
        <v>1</v>
      </c>
      <c r="B7" s="86"/>
      <c r="C7" s="86"/>
      <c r="D7" s="86"/>
      <c r="E7" s="86"/>
      <c r="F7" s="86"/>
    </row>
    <row r="8" spans="1:8" ht="18" x14ac:dyDescent="0.25">
      <c r="A8" s="3"/>
      <c r="B8" s="3"/>
      <c r="C8" s="3"/>
      <c r="D8" s="3"/>
      <c r="E8" s="3"/>
      <c r="F8" s="32"/>
    </row>
    <row r="9" spans="1:8" x14ac:dyDescent="0.25">
      <c r="A9" s="17" t="s">
        <v>13</v>
      </c>
      <c r="B9" s="16" t="s">
        <v>14</v>
      </c>
      <c r="C9" s="16" t="s">
        <v>15</v>
      </c>
      <c r="D9" s="16" t="s">
        <v>11</v>
      </c>
      <c r="E9" s="16" t="s">
        <v>77</v>
      </c>
      <c r="F9" s="17" t="s">
        <v>78</v>
      </c>
      <c r="G9" s="17" t="s">
        <v>79</v>
      </c>
    </row>
    <row r="10" spans="1:8" ht="15.75" customHeight="1" x14ac:dyDescent="0.25">
      <c r="A10" s="7">
        <v>6</v>
      </c>
      <c r="B10" s="7"/>
      <c r="C10" s="7"/>
      <c r="D10" s="7" t="s">
        <v>16</v>
      </c>
      <c r="E10" s="46">
        <f>E11+E14+E17+E22</f>
        <v>1172086.1700000002</v>
      </c>
      <c r="F10" s="46">
        <f t="shared" ref="F10:G10" si="0">F11+F14+F17+F22</f>
        <v>1172086.1700000002</v>
      </c>
      <c r="G10" s="46">
        <f t="shared" si="0"/>
        <v>1179313.83</v>
      </c>
    </row>
    <row r="11" spans="1:8" ht="38.25" x14ac:dyDescent="0.25">
      <c r="A11" s="7"/>
      <c r="B11" s="7">
        <v>63</v>
      </c>
      <c r="C11" s="11"/>
      <c r="D11" s="7" t="s">
        <v>42</v>
      </c>
      <c r="E11" s="50">
        <f>E12+E13</f>
        <v>1057747.3</v>
      </c>
      <c r="F11" s="50">
        <f>F12+F13</f>
        <v>1057747.3</v>
      </c>
      <c r="G11" s="50">
        <f>G12+G13</f>
        <v>1057747.3</v>
      </c>
      <c r="H11" s="31"/>
    </row>
    <row r="12" spans="1:8" x14ac:dyDescent="0.25">
      <c r="A12" s="8"/>
      <c r="B12" s="8"/>
      <c r="C12" s="9">
        <v>506</v>
      </c>
      <c r="D12" s="62" t="s">
        <v>60</v>
      </c>
      <c r="E12" s="48">
        <v>1037939.49</v>
      </c>
      <c r="F12" s="48">
        <v>1037939.49</v>
      </c>
      <c r="G12" s="48">
        <v>1037939.49</v>
      </c>
    </row>
    <row r="13" spans="1:8" ht="25.5" x14ac:dyDescent="0.25">
      <c r="A13" s="8"/>
      <c r="B13" s="8"/>
      <c r="C13" s="9">
        <v>5244</v>
      </c>
      <c r="D13" s="57" t="s">
        <v>85</v>
      </c>
      <c r="E13" s="48">
        <v>19807.810000000001</v>
      </c>
      <c r="F13" s="48">
        <v>19807.810000000001</v>
      </c>
      <c r="G13" s="48">
        <v>19807.810000000001</v>
      </c>
    </row>
    <row r="14" spans="1:8" ht="25.5" customHeight="1" x14ac:dyDescent="0.25">
      <c r="A14" s="8"/>
      <c r="B14" s="21">
        <v>66</v>
      </c>
      <c r="C14" s="9"/>
      <c r="D14" s="51" t="s">
        <v>48</v>
      </c>
      <c r="E14" s="50">
        <f>E15+E16</f>
        <v>8126.79</v>
      </c>
      <c r="F14" s="50">
        <f>F15+F16</f>
        <v>8126.79</v>
      </c>
      <c r="G14" s="50">
        <f>G15+G16</f>
        <v>8126.79</v>
      </c>
    </row>
    <row r="15" spans="1:8" ht="18" customHeight="1" x14ac:dyDescent="0.25">
      <c r="A15" s="8"/>
      <c r="B15" s="21"/>
      <c r="C15" s="9">
        <v>311</v>
      </c>
      <c r="D15" s="9" t="s">
        <v>37</v>
      </c>
      <c r="E15" s="48">
        <v>5326.79</v>
      </c>
      <c r="F15" s="48">
        <v>5326.79</v>
      </c>
      <c r="G15" s="48">
        <v>5326.79</v>
      </c>
    </row>
    <row r="16" spans="1:8" ht="17.25" customHeight="1" x14ac:dyDescent="0.25">
      <c r="A16" s="8"/>
      <c r="B16" s="21"/>
      <c r="C16" s="9">
        <v>611</v>
      </c>
      <c r="D16" s="9" t="s">
        <v>49</v>
      </c>
      <c r="E16" s="48">
        <v>2800</v>
      </c>
      <c r="F16" s="48">
        <v>2800</v>
      </c>
      <c r="G16" s="48">
        <v>2800</v>
      </c>
    </row>
    <row r="17" spans="1:11" ht="42" customHeight="1" x14ac:dyDescent="0.25">
      <c r="A17" s="8"/>
      <c r="B17" s="21">
        <v>67</v>
      </c>
      <c r="C17" s="47"/>
      <c r="D17" s="7" t="s">
        <v>43</v>
      </c>
      <c r="E17" s="46">
        <f>E18+E19+E20+E21</f>
        <v>103537.03</v>
      </c>
      <c r="F17" s="46">
        <f t="shared" ref="F17:G17" si="1">F18+F19+F20+F21</f>
        <v>103537.03</v>
      </c>
      <c r="G17" s="46">
        <f t="shared" si="1"/>
        <v>110764.69</v>
      </c>
    </row>
    <row r="18" spans="1:11" x14ac:dyDescent="0.25">
      <c r="A18" s="11"/>
      <c r="B18" s="11"/>
      <c r="C18" s="9">
        <v>11</v>
      </c>
      <c r="D18" s="9" t="s">
        <v>17</v>
      </c>
      <c r="E18" s="48">
        <v>7495.58</v>
      </c>
      <c r="F18" s="48">
        <v>7495.58</v>
      </c>
      <c r="G18" s="48">
        <v>8645.8700000000008</v>
      </c>
    </row>
    <row r="19" spans="1:11" ht="16.5" customHeight="1" x14ac:dyDescent="0.25">
      <c r="A19" s="21"/>
      <c r="B19" s="21"/>
      <c r="C19" s="9">
        <v>12</v>
      </c>
      <c r="D19" s="12" t="s">
        <v>50</v>
      </c>
      <c r="E19" s="48">
        <v>33946.21</v>
      </c>
      <c r="F19" s="48">
        <v>33946.21</v>
      </c>
      <c r="G19" s="48">
        <v>40023.58</v>
      </c>
      <c r="I19" s="53"/>
    </row>
    <row r="20" spans="1:11" ht="28.5" customHeight="1" x14ac:dyDescent="0.25">
      <c r="A20" s="21"/>
      <c r="B20" s="21"/>
      <c r="C20" s="9">
        <v>5012</v>
      </c>
      <c r="D20" s="62" t="s">
        <v>89</v>
      </c>
      <c r="E20" s="48">
        <v>51587.38</v>
      </c>
      <c r="F20" s="48">
        <v>51587.38</v>
      </c>
      <c r="G20" s="48">
        <v>51587.38</v>
      </c>
      <c r="I20" s="53"/>
    </row>
    <row r="21" spans="1:11" ht="38.25" x14ac:dyDescent="0.25">
      <c r="A21" s="8"/>
      <c r="B21" s="8"/>
      <c r="C21" s="64">
        <v>5016</v>
      </c>
      <c r="D21" s="62" t="s">
        <v>87</v>
      </c>
      <c r="E21" s="48">
        <v>10507.86</v>
      </c>
      <c r="F21" s="48">
        <v>10507.86</v>
      </c>
      <c r="G21" s="48">
        <v>10507.86</v>
      </c>
      <c r="K21" s="53"/>
    </row>
    <row r="22" spans="1:11" x14ac:dyDescent="0.25">
      <c r="A22" s="52">
        <v>9</v>
      </c>
      <c r="B22" s="7"/>
      <c r="C22" s="21"/>
      <c r="D22" s="21" t="s">
        <v>51</v>
      </c>
      <c r="E22" s="46">
        <f t="shared" ref="E22:G23" si="2">E23</f>
        <v>2675.05</v>
      </c>
      <c r="F22" s="46">
        <f t="shared" si="2"/>
        <v>2675.05</v>
      </c>
      <c r="G22" s="46">
        <f t="shared" si="2"/>
        <v>2675.05</v>
      </c>
    </row>
    <row r="23" spans="1:11" x14ac:dyDescent="0.25">
      <c r="A23" s="7"/>
      <c r="B23" s="7">
        <v>92</v>
      </c>
      <c r="C23" s="21"/>
      <c r="D23" s="21" t="s">
        <v>52</v>
      </c>
      <c r="E23" s="46">
        <f t="shared" si="2"/>
        <v>2675.05</v>
      </c>
      <c r="F23" s="46">
        <f t="shared" si="2"/>
        <v>2675.05</v>
      </c>
      <c r="G23" s="46">
        <f t="shared" si="2"/>
        <v>2675.05</v>
      </c>
    </row>
    <row r="24" spans="1:11" ht="25.5" x14ac:dyDescent="0.25">
      <c r="A24" s="7"/>
      <c r="B24" s="7"/>
      <c r="C24" s="9">
        <v>433</v>
      </c>
      <c r="D24" s="12" t="s">
        <v>53</v>
      </c>
      <c r="E24" s="48">
        <v>2675.05</v>
      </c>
      <c r="F24" s="48">
        <v>2675.05</v>
      </c>
      <c r="G24" s="48">
        <v>2675.05</v>
      </c>
    </row>
    <row r="25" spans="1:11" ht="18" x14ac:dyDescent="0.25">
      <c r="A25" s="3"/>
      <c r="B25" s="3"/>
      <c r="C25" s="3"/>
      <c r="D25" s="3"/>
      <c r="E25" s="3"/>
      <c r="F25" s="3"/>
      <c r="G25" s="3"/>
    </row>
    <row r="26" spans="1:11" x14ac:dyDescent="0.25">
      <c r="A26" s="17" t="s">
        <v>13</v>
      </c>
      <c r="B26" s="16" t="s">
        <v>14</v>
      </c>
      <c r="C26" s="16" t="s">
        <v>15</v>
      </c>
      <c r="D26" s="16" t="s">
        <v>19</v>
      </c>
      <c r="E26" s="16" t="s">
        <v>77</v>
      </c>
      <c r="F26" s="17" t="s">
        <v>78</v>
      </c>
      <c r="G26" s="17" t="s">
        <v>79</v>
      </c>
    </row>
    <row r="27" spans="1:11" ht="15.75" customHeight="1" x14ac:dyDescent="0.25">
      <c r="A27" s="7">
        <v>3</v>
      </c>
      <c r="B27" s="7"/>
      <c r="C27" s="7"/>
      <c r="D27" s="7" t="s">
        <v>20</v>
      </c>
      <c r="E27" s="46">
        <f>E28+E33+E42</f>
        <v>1172086.17</v>
      </c>
      <c r="F27" s="46">
        <f>F28+F33+F42</f>
        <v>1172086.17</v>
      </c>
      <c r="G27" s="46">
        <f>G28+G33+G42</f>
        <v>1179313.83</v>
      </c>
      <c r="H27" s="31"/>
    </row>
    <row r="28" spans="1:11" ht="15.75" customHeight="1" x14ac:dyDescent="0.25">
      <c r="A28" s="7"/>
      <c r="B28" s="11">
        <v>31</v>
      </c>
      <c r="C28" s="11"/>
      <c r="D28" s="11" t="s">
        <v>21</v>
      </c>
      <c r="E28" s="46">
        <f>E29+E30+E31+E32</f>
        <v>967926.22</v>
      </c>
      <c r="F28" s="46">
        <f t="shared" ref="F28:G28" si="3">F29+F30+F31+F32</f>
        <v>967926.22</v>
      </c>
      <c r="G28" s="46">
        <f t="shared" si="3"/>
        <v>967926.22</v>
      </c>
      <c r="H28" s="31"/>
      <c r="J28" s="31"/>
    </row>
    <row r="29" spans="1:11" ht="15.75" customHeight="1" x14ac:dyDescent="0.25">
      <c r="A29" s="7"/>
      <c r="B29" s="11"/>
      <c r="C29" s="9">
        <v>11</v>
      </c>
      <c r="D29" s="9" t="s">
        <v>17</v>
      </c>
      <c r="E29" s="48">
        <v>7015.58</v>
      </c>
      <c r="F29" s="48">
        <v>7015.58</v>
      </c>
      <c r="G29" s="48">
        <v>7015.58</v>
      </c>
      <c r="H29" s="31"/>
      <c r="J29" s="31"/>
    </row>
    <row r="30" spans="1:11" ht="15.75" customHeight="1" x14ac:dyDescent="0.25">
      <c r="A30" s="7"/>
      <c r="B30" s="11"/>
      <c r="C30" s="9">
        <v>506</v>
      </c>
      <c r="D30" s="9" t="s">
        <v>60</v>
      </c>
      <c r="E30" s="48">
        <v>899055.4</v>
      </c>
      <c r="F30" s="48">
        <v>899055.4</v>
      </c>
      <c r="G30" s="48">
        <v>899055.4</v>
      </c>
      <c r="H30" s="31"/>
      <c r="J30" s="31"/>
    </row>
    <row r="31" spans="1:11" ht="33.75" customHeight="1" x14ac:dyDescent="0.25">
      <c r="A31" s="7"/>
      <c r="B31" s="11"/>
      <c r="C31" s="9">
        <v>5012</v>
      </c>
      <c r="D31" s="62" t="s">
        <v>89</v>
      </c>
      <c r="E31" s="55">
        <v>51347.38</v>
      </c>
      <c r="F31" s="55">
        <v>51347.38</v>
      </c>
      <c r="G31" s="55">
        <v>51347.38</v>
      </c>
      <c r="H31" s="31"/>
      <c r="J31" s="31"/>
    </row>
    <row r="32" spans="1:11" ht="37.5" customHeight="1" x14ac:dyDescent="0.25">
      <c r="A32" s="7"/>
      <c r="B32" s="11"/>
      <c r="C32" s="64">
        <v>5016</v>
      </c>
      <c r="D32" s="62" t="s">
        <v>87</v>
      </c>
      <c r="E32" s="48">
        <v>10507.86</v>
      </c>
      <c r="F32" s="48">
        <v>10507.86</v>
      </c>
      <c r="G32" s="48">
        <v>10507.86</v>
      </c>
      <c r="H32" s="31"/>
      <c r="J32" s="31"/>
    </row>
    <row r="33" spans="1:10" x14ac:dyDescent="0.25">
      <c r="A33" s="8"/>
      <c r="B33" s="21">
        <v>32</v>
      </c>
      <c r="C33" s="47"/>
      <c r="D33" s="21" t="s">
        <v>33</v>
      </c>
      <c r="E33" s="46">
        <f>SUM(E34:E41)</f>
        <v>195419.95</v>
      </c>
      <c r="F33" s="46">
        <f t="shared" ref="F33:G33" si="4">SUM(F34:F41)</f>
        <v>195419.95</v>
      </c>
      <c r="G33" s="46">
        <f t="shared" si="4"/>
        <v>196570.23999999999</v>
      </c>
    </row>
    <row r="34" spans="1:10" x14ac:dyDescent="0.25">
      <c r="A34" s="8"/>
      <c r="B34" s="8"/>
      <c r="C34" s="9">
        <v>11</v>
      </c>
      <c r="D34" s="9" t="s">
        <v>17</v>
      </c>
      <c r="E34" s="48">
        <v>480</v>
      </c>
      <c r="F34" s="48">
        <v>480</v>
      </c>
      <c r="G34" s="48">
        <v>1630.29</v>
      </c>
    </row>
    <row r="35" spans="1:10" x14ac:dyDescent="0.25">
      <c r="A35" s="8"/>
      <c r="B35" s="8"/>
      <c r="C35" s="9">
        <v>12</v>
      </c>
      <c r="D35" s="12" t="s">
        <v>50</v>
      </c>
      <c r="E35" s="48">
        <v>33946.21</v>
      </c>
      <c r="F35" s="48">
        <v>33946.21</v>
      </c>
      <c r="G35" s="48">
        <v>33946.21</v>
      </c>
      <c r="H35" s="31"/>
      <c r="I35" s="53"/>
      <c r="J35" s="31"/>
    </row>
    <row r="36" spans="1:10" x14ac:dyDescent="0.25">
      <c r="A36" s="8"/>
      <c r="B36" s="8"/>
      <c r="C36" s="9">
        <v>311</v>
      </c>
      <c r="D36" s="9" t="s">
        <v>37</v>
      </c>
      <c r="E36" s="48">
        <v>5326.79</v>
      </c>
      <c r="F36" s="48">
        <v>5326.79</v>
      </c>
      <c r="G36" s="48">
        <v>5326.79</v>
      </c>
      <c r="H36" s="31"/>
      <c r="J36" s="31"/>
    </row>
    <row r="37" spans="1:10" ht="25.5" x14ac:dyDescent="0.25">
      <c r="A37" s="8"/>
      <c r="B37" s="8"/>
      <c r="C37" s="9">
        <v>433</v>
      </c>
      <c r="D37" s="12" t="s">
        <v>53</v>
      </c>
      <c r="E37" s="48">
        <v>2675.05</v>
      </c>
      <c r="F37" s="48">
        <v>2675.05</v>
      </c>
      <c r="G37" s="48">
        <v>2675.05</v>
      </c>
      <c r="H37" s="31"/>
      <c r="I37" s="53"/>
      <c r="J37" s="31"/>
    </row>
    <row r="38" spans="1:10" x14ac:dyDescent="0.25">
      <c r="A38" s="8"/>
      <c r="B38" s="8"/>
      <c r="C38" s="9">
        <v>506</v>
      </c>
      <c r="D38" s="9" t="s">
        <v>47</v>
      </c>
      <c r="E38" s="48">
        <v>130144.09</v>
      </c>
      <c r="F38" s="48">
        <v>130144.09</v>
      </c>
      <c r="G38" s="48">
        <v>130144.09</v>
      </c>
      <c r="H38" s="31"/>
      <c r="J38" s="31"/>
    </row>
    <row r="39" spans="1:10" ht="25.5" x14ac:dyDescent="0.25">
      <c r="A39" s="8"/>
      <c r="B39" s="8"/>
      <c r="C39" s="9">
        <v>5012</v>
      </c>
      <c r="D39" s="62" t="s">
        <v>89</v>
      </c>
      <c r="E39" s="48">
        <v>240</v>
      </c>
      <c r="F39" s="48">
        <v>240</v>
      </c>
      <c r="G39" s="48">
        <v>240</v>
      </c>
      <c r="H39" s="31"/>
      <c r="J39" s="31"/>
    </row>
    <row r="40" spans="1:10" ht="26.25" customHeight="1" x14ac:dyDescent="0.25">
      <c r="A40" s="8"/>
      <c r="B40" s="8"/>
      <c r="C40" s="9">
        <v>5244</v>
      </c>
      <c r="D40" s="57" t="s">
        <v>85</v>
      </c>
      <c r="E40" s="48">
        <v>19807.810000000001</v>
      </c>
      <c r="F40" s="48">
        <v>19807.810000000001</v>
      </c>
      <c r="G40" s="48">
        <v>19807.810000000001</v>
      </c>
      <c r="H40" s="31"/>
      <c r="J40" s="31"/>
    </row>
    <row r="41" spans="1:10" x14ac:dyDescent="0.25">
      <c r="A41" s="8"/>
      <c r="B41" s="8"/>
      <c r="C41" s="9">
        <v>611</v>
      </c>
      <c r="D41" s="9" t="s">
        <v>49</v>
      </c>
      <c r="E41" s="48">
        <v>2800</v>
      </c>
      <c r="F41" s="48">
        <v>2800</v>
      </c>
      <c r="G41" s="48">
        <v>2800</v>
      </c>
      <c r="H41" s="31"/>
      <c r="J41" s="31"/>
    </row>
    <row r="42" spans="1:10" ht="25.5" x14ac:dyDescent="0.25">
      <c r="A42" s="10">
        <v>4</v>
      </c>
      <c r="B42" s="10"/>
      <c r="C42" s="10"/>
      <c r="D42" s="19" t="s">
        <v>22</v>
      </c>
      <c r="E42" s="46">
        <f>E43</f>
        <v>8740</v>
      </c>
      <c r="F42" s="46">
        <f>F43</f>
        <v>8740</v>
      </c>
      <c r="G42" s="46">
        <f>G43</f>
        <v>14817.369999999999</v>
      </c>
    </row>
    <row r="43" spans="1:10" ht="25.5" x14ac:dyDescent="0.25">
      <c r="A43" s="11"/>
      <c r="B43" s="11">
        <v>42</v>
      </c>
      <c r="C43" s="11"/>
      <c r="D43" s="20" t="s">
        <v>44</v>
      </c>
      <c r="E43" s="56">
        <f>E44+E45</f>
        <v>8740</v>
      </c>
      <c r="F43" s="56">
        <f>F44+F45</f>
        <v>8740</v>
      </c>
      <c r="G43" s="56">
        <f>G44+G45</f>
        <v>14817.369999999999</v>
      </c>
      <c r="H43" s="31"/>
    </row>
    <row r="44" spans="1:10" x14ac:dyDescent="0.25">
      <c r="A44" s="11"/>
      <c r="B44" s="11"/>
      <c r="C44" s="9">
        <v>12</v>
      </c>
      <c r="D44" s="12" t="s">
        <v>50</v>
      </c>
      <c r="E44" s="49">
        <v>0</v>
      </c>
      <c r="F44" s="49">
        <v>0</v>
      </c>
      <c r="G44" s="49">
        <v>6077.37</v>
      </c>
    </row>
    <row r="45" spans="1:10" x14ac:dyDescent="0.25">
      <c r="A45" s="54"/>
      <c r="B45" s="54"/>
      <c r="C45" s="9">
        <v>506</v>
      </c>
      <c r="D45" s="9" t="s">
        <v>60</v>
      </c>
      <c r="E45" s="55">
        <v>8740</v>
      </c>
      <c r="F45" s="55">
        <v>8740</v>
      </c>
      <c r="G45" s="55">
        <v>8740</v>
      </c>
    </row>
  </sheetData>
  <mergeCells count="4">
    <mergeCell ref="A7:F7"/>
    <mergeCell ref="A1:F1"/>
    <mergeCell ref="A3:F3"/>
    <mergeCell ref="A5:F5"/>
  </mergeCells>
  <pageMargins left="0.7" right="0.7" top="0.75" bottom="0.75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2"/>
  <sheetViews>
    <sheetView workbookViewId="0">
      <selection activeCell="A13" sqref="A13"/>
    </sheetView>
  </sheetViews>
  <sheetFormatPr defaultRowHeight="15" x14ac:dyDescent="0.25"/>
  <cols>
    <col min="1" max="1" width="37.7109375" customWidth="1"/>
    <col min="2" max="3" width="25.28515625" customWidth="1"/>
    <col min="4" max="4" width="27" customWidth="1"/>
  </cols>
  <sheetData>
    <row r="1" spans="1:7" ht="60" customHeight="1" x14ac:dyDescent="0.25">
      <c r="A1" s="67" t="s">
        <v>76</v>
      </c>
      <c r="B1" s="67"/>
      <c r="C1" s="67"/>
    </row>
    <row r="2" spans="1:7" ht="18" customHeight="1" x14ac:dyDescent="0.25">
      <c r="A2" s="3"/>
      <c r="B2" s="3"/>
      <c r="C2" s="3"/>
    </row>
    <row r="3" spans="1:7" ht="15.75" x14ac:dyDescent="0.25">
      <c r="A3" s="67" t="s">
        <v>30</v>
      </c>
      <c r="B3" s="67"/>
      <c r="C3" s="67"/>
    </row>
    <row r="4" spans="1:7" ht="18" x14ac:dyDescent="0.25">
      <c r="A4" s="3"/>
      <c r="B4" s="3"/>
      <c r="C4" s="3"/>
    </row>
    <row r="5" spans="1:7" ht="18" customHeight="1" x14ac:dyDescent="0.25">
      <c r="A5" s="67" t="s">
        <v>12</v>
      </c>
      <c r="B5" s="68"/>
      <c r="C5" s="68"/>
    </row>
    <row r="6" spans="1:7" ht="18" x14ac:dyDescent="0.25">
      <c r="A6" s="3"/>
      <c r="B6" s="3"/>
      <c r="C6" s="3"/>
    </row>
    <row r="7" spans="1:7" ht="15.75" x14ac:dyDescent="0.25">
      <c r="A7" s="67" t="s">
        <v>23</v>
      </c>
      <c r="B7" s="86"/>
      <c r="C7" s="86"/>
    </row>
    <row r="8" spans="1:7" ht="18" x14ac:dyDescent="0.25">
      <c r="A8" s="3"/>
      <c r="B8" s="3"/>
      <c r="C8" s="3"/>
    </row>
    <row r="9" spans="1:7" x14ac:dyDescent="0.25">
      <c r="A9" s="17" t="s">
        <v>24</v>
      </c>
      <c r="B9" s="16" t="s">
        <v>77</v>
      </c>
      <c r="C9" s="17" t="s">
        <v>78</v>
      </c>
      <c r="D9" s="17" t="s">
        <v>79</v>
      </c>
    </row>
    <row r="10" spans="1:7" ht="15.75" customHeight="1" x14ac:dyDescent="0.25">
      <c r="A10" s="11" t="s">
        <v>25</v>
      </c>
      <c r="B10" s="46">
        <f t="shared" ref="B10:D11" si="0">B11</f>
        <v>1172086.17</v>
      </c>
      <c r="C10" s="46">
        <f t="shared" si="0"/>
        <v>1172086.17</v>
      </c>
      <c r="D10" s="46">
        <f t="shared" si="0"/>
        <v>1179313.83</v>
      </c>
      <c r="E10" s="31"/>
    </row>
    <row r="11" spans="1:7" ht="15.75" customHeight="1" x14ac:dyDescent="0.25">
      <c r="A11" s="11" t="s">
        <v>80</v>
      </c>
      <c r="B11" s="46">
        <f t="shared" si="0"/>
        <v>1172086.17</v>
      </c>
      <c r="C11" s="46">
        <f t="shared" si="0"/>
        <v>1172086.17</v>
      </c>
      <c r="D11" s="46">
        <f t="shared" si="0"/>
        <v>1179313.83</v>
      </c>
      <c r="E11" s="31"/>
      <c r="G11" s="31"/>
    </row>
    <row r="12" spans="1:7" x14ac:dyDescent="0.25">
      <c r="A12" s="12" t="s">
        <v>81</v>
      </c>
      <c r="B12" s="48">
        <v>1172086.17</v>
      </c>
      <c r="C12" s="48">
        <v>1172086.17</v>
      </c>
      <c r="D12" s="48">
        <v>1179313.83</v>
      </c>
    </row>
  </sheetData>
  <mergeCells count="4">
    <mergeCell ref="A1:C1"/>
    <mergeCell ref="A3:C3"/>
    <mergeCell ref="A5:C5"/>
    <mergeCell ref="A7:C7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4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6" width="25.28515625" customWidth="1"/>
    <col min="7" max="7" width="21.28515625" customWidth="1"/>
  </cols>
  <sheetData>
    <row r="1" spans="1:7" ht="66.75" customHeight="1" x14ac:dyDescent="0.25">
      <c r="A1" s="67" t="s">
        <v>76</v>
      </c>
      <c r="B1" s="67"/>
      <c r="C1" s="67"/>
      <c r="D1" s="67"/>
      <c r="E1" s="67"/>
      <c r="F1" s="67"/>
    </row>
    <row r="2" spans="1:7" ht="18" customHeight="1" x14ac:dyDescent="0.25">
      <c r="A2" s="3"/>
      <c r="B2" s="3"/>
      <c r="C2" s="3"/>
      <c r="D2" s="3"/>
      <c r="E2" s="3"/>
      <c r="F2" s="3"/>
    </row>
    <row r="3" spans="1:7" ht="15.75" x14ac:dyDescent="0.25">
      <c r="A3" s="67" t="s">
        <v>30</v>
      </c>
      <c r="B3" s="67"/>
      <c r="C3" s="67"/>
      <c r="D3" s="67"/>
      <c r="E3" s="67"/>
      <c r="F3" s="67"/>
    </row>
    <row r="4" spans="1:7" ht="18" x14ac:dyDescent="0.25">
      <c r="A4" s="3"/>
      <c r="B4" s="3"/>
      <c r="C4" s="3"/>
      <c r="D4" s="3"/>
      <c r="E4" s="3"/>
      <c r="F4" s="3"/>
    </row>
    <row r="5" spans="1:7" ht="18" customHeight="1" x14ac:dyDescent="0.25">
      <c r="A5" s="67" t="s">
        <v>26</v>
      </c>
      <c r="B5" s="68"/>
      <c r="C5" s="68"/>
      <c r="D5" s="68"/>
      <c r="E5" s="68"/>
      <c r="F5" s="68"/>
    </row>
    <row r="6" spans="1:7" ht="18" x14ac:dyDescent="0.25">
      <c r="A6" s="3"/>
      <c r="B6" s="3"/>
      <c r="C6" s="3"/>
      <c r="D6" s="3"/>
      <c r="E6" s="3"/>
      <c r="F6" s="3"/>
    </row>
    <row r="7" spans="1:7" x14ac:dyDescent="0.25">
      <c r="A7" s="17" t="s">
        <v>13</v>
      </c>
      <c r="B7" s="16" t="s">
        <v>14</v>
      </c>
      <c r="C7" s="16" t="s">
        <v>15</v>
      </c>
      <c r="D7" s="16" t="s">
        <v>46</v>
      </c>
      <c r="E7" s="16" t="s">
        <v>77</v>
      </c>
      <c r="F7" s="17" t="s">
        <v>78</v>
      </c>
      <c r="G7" s="17" t="s">
        <v>79</v>
      </c>
    </row>
    <row r="8" spans="1:7" ht="25.5" x14ac:dyDescent="0.25">
      <c r="A8" s="7">
        <v>8</v>
      </c>
      <c r="B8" s="7"/>
      <c r="C8" s="7"/>
      <c r="D8" s="7" t="s">
        <v>27</v>
      </c>
      <c r="E8" s="49">
        <v>0</v>
      </c>
      <c r="F8" s="48">
        <v>0</v>
      </c>
      <c r="G8" s="48">
        <v>0</v>
      </c>
    </row>
    <row r="9" spans="1:7" x14ac:dyDescent="0.25">
      <c r="A9" s="7"/>
      <c r="B9" s="11">
        <v>84</v>
      </c>
      <c r="C9" s="11"/>
      <c r="D9" s="11" t="s">
        <v>34</v>
      </c>
      <c r="E9" s="49">
        <v>0</v>
      </c>
      <c r="F9" s="48">
        <v>0</v>
      </c>
      <c r="G9" s="48">
        <v>0</v>
      </c>
    </row>
    <row r="10" spans="1:7" ht="25.5" x14ac:dyDescent="0.25">
      <c r="A10" s="8"/>
      <c r="B10" s="8"/>
      <c r="C10" s="9">
        <v>81</v>
      </c>
      <c r="D10" s="12" t="s">
        <v>35</v>
      </c>
      <c r="E10" s="49">
        <v>0</v>
      </c>
      <c r="F10" s="48"/>
      <c r="G10" s="48"/>
    </row>
    <row r="11" spans="1:7" ht="25.5" x14ac:dyDescent="0.25">
      <c r="A11" s="10">
        <v>5</v>
      </c>
      <c r="B11" s="10"/>
      <c r="C11" s="10"/>
      <c r="D11" s="19" t="s">
        <v>28</v>
      </c>
      <c r="E11" s="49">
        <v>0</v>
      </c>
      <c r="F11" s="48">
        <v>0</v>
      </c>
      <c r="G11" s="48">
        <v>0</v>
      </c>
    </row>
    <row r="12" spans="1:7" ht="25.5" x14ac:dyDescent="0.25">
      <c r="A12" s="11"/>
      <c r="B12" s="11">
        <v>54</v>
      </c>
      <c r="C12" s="11"/>
      <c r="D12" s="20" t="s">
        <v>36</v>
      </c>
      <c r="E12" s="49">
        <v>0</v>
      </c>
      <c r="F12" s="48">
        <v>0</v>
      </c>
      <c r="G12" s="48">
        <v>0</v>
      </c>
    </row>
    <row r="13" spans="1:7" x14ac:dyDescent="0.25">
      <c r="A13" s="11"/>
      <c r="B13" s="11"/>
      <c r="C13" s="9">
        <v>11</v>
      </c>
      <c r="D13" s="9" t="s">
        <v>17</v>
      </c>
      <c r="E13" s="49">
        <v>0</v>
      </c>
      <c r="F13" s="48">
        <v>0</v>
      </c>
      <c r="G13" s="48">
        <v>0</v>
      </c>
    </row>
    <row r="14" spans="1:7" x14ac:dyDescent="0.25">
      <c r="A14" s="11"/>
      <c r="B14" s="11"/>
      <c r="C14" s="9">
        <v>31</v>
      </c>
      <c r="D14" s="9" t="s">
        <v>37</v>
      </c>
      <c r="E14" s="49">
        <v>0</v>
      </c>
      <c r="F14" s="48">
        <v>0</v>
      </c>
      <c r="G14" s="48">
        <v>0</v>
      </c>
    </row>
  </sheetData>
  <mergeCells count="3">
    <mergeCell ref="A1:F1"/>
    <mergeCell ref="A3:F3"/>
    <mergeCell ref="A5:F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61"/>
  <sheetViews>
    <sheetView workbookViewId="0">
      <selection activeCell="D59" sqref="D5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6" width="25.28515625" customWidth="1"/>
    <col min="7" max="9" width="27.42578125" customWidth="1"/>
  </cols>
  <sheetData>
    <row r="1" spans="1:8" ht="66.75" customHeight="1" x14ac:dyDescent="0.25">
      <c r="A1" s="67" t="s">
        <v>76</v>
      </c>
      <c r="B1" s="67"/>
      <c r="C1" s="67"/>
      <c r="D1" s="67"/>
      <c r="E1" s="67"/>
      <c r="F1" s="67"/>
    </row>
    <row r="2" spans="1:8" ht="18" x14ac:dyDescent="0.25">
      <c r="A2" s="3"/>
      <c r="B2" s="3"/>
      <c r="C2" s="3"/>
      <c r="D2" s="3"/>
      <c r="E2" s="3"/>
      <c r="F2" s="3"/>
    </row>
    <row r="3" spans="1:8" ht="18" customHeight="1" x14ac:dyDescent="0.25">
      <c r="A3" s="67" t="s">
        <v>29</v>
      </c>
      <c r="B3" s="68"/>
      <c r="C3" s="68"/>
      <c r="D3" s="68"/>
      <c r="E3" s="68"/>
      <c r="F3" s="68"/>
    </row>
    <row r="4" spans="1:8" ht="18" x14ac:dyDescent="0.25">
      <c r="A4" s="3"/>
      <c r="B4" s="3"/>
      <c r="C4" s="3"/>
      <c r="D4" s="3"/>
      <c r="E4" s="3"/>
      <c r="F4" s="3"/>
    </row>
    <row r="5" spans="1:8" x14ac:dyDescent="0.25">
      <c r="A5" s="90" t="s">
        <v>31</v>
      </c>
      <c r="B5" s="91"/>
      <c r="C5" s="92"/>
      <c r="D5" s="16" t="s">
        <v>32</v>
      </c>
      <c r="E5" s="16" t="s">
        <v>77</v>
      </c>
      <c r="F5" s="17" t="s">
        <v>78</v>
      </c>
      <c r="G5" s="17" t="s">
        <v>79</v>
      </c>
    </row>
    <row r="6" spans="1:8" ht="27" customHeight="1" x14ac:dyDescent="0.25">
      <c r="A6" s="87" t="s">
        <v>54</v>
      </c>
      <c r="B6" s="88"/>
      <c r="C6" s="89"/>
      <c r="D6" s="23" t="s">
        <v>55</v>
      </c>
      <c r="E6" s="56">
        <f>E7+E11+E18+E22+E44+E50</f>
        <v>1172086.1700000002</v>
      </c>
      <c r="F6" s="56">
        <f>F7+F11+F18+F22+F44+F50</f>
        <v>1172086.1700000002</v>
      </c>
      <c r="G6" s="56">
        <f>G7+G11+G18+G22+G44+G50</f>
        <v>1179313.8300000003</v>
      </c>
    </row>
    <row r="7" spans="1:8" ht="24.75" customHeight="1" x14ac:dyDescent="0.25">
      <c r="A7" s="87" t="s">
        <v>56</v>
      </c>
      <c r="B7" s="88"/>
      <c r="C7" s="89"/>
      <c r="D7" s="23" t="s">
        <v>57</v>
      </c>
      <c r="E7" s="56">
        <f t="shared" ref="E7:G8" si="0">E8</f>
        <v>320</v>
      </c>
      <c r="F7" s="56">
        <f t="shared" si="0"/>
        <v>320</v>
      </c>
      <c r="G7" s="56">
        <f t="shared" si="0"/>
        <v>1470.29</v>
      </c>
    </row>
    <row r="8" spans="1:8" ht="15.75" customHeight="1" x14ac:dyDescent="0.25">
      <c r="A8" s="93" t="s">
        <v>66</v>
      </c>
      <c r="B8" s="94"/>
      <c r="C8" s="95"/>
      <c r="D8" s="30" t="s">
        <v>17</v>
      </c>
      <c r="E8" s="56">
        <f t="shared" si="0"/>
        <v>320</v>
      </c>
      <c r="F8" s="56">
        <f t="shared" si="0"/>
        <v>320</v>
      </c>
      <c r="G8" s="56">
        <f t="shared" si="0"/>
        <v>1470.29</v>
      </c>
    </row>
    <row r="9" spans="1:8" ht="13.5" customHeight="1" x14ac:dyDescent="0.25">
      <c r="A9" s="99">
        <v>3</v>
      </c>
      <c r="B9" s="100"/>
      <c r="C9" s="101"/>
      <c r="D9" s="22" t="s">
        <v>20</v>
      </c>
      <c r="E9" s="49">
        <f>E10</f>
        <v>320</v>
      </c>
      <c r="F9" s="49">
        <f>F10</f>
        <v>320</v>
      </c>
      <c r="G9" s="49">
        <f>G10</f>
        <v>1470.29</v>
      </c>
    </row>
    <row r="10" spans="1:8" ht="15.75" customHeight="1" x14ac:dyDescent="0.25">
      <c r="A10" s="96">
        <v>32</v>
      </c>
      <c r="B10" s="97"/>
      <c r="C10" s="98"/>
      <c r="D10" s="22" t="s">
        <v>33</v>
      </c>
      <c r="E10" s="49">
        <v>320</v>
      </c>
      <c r="F10" s="49">
        <v>320</v>
      </c>
      <c r="G10" s="49">
        <v>1470.29</v>
      </c>
    </row>
    <row r="11" spans="1:8" ht="15" customHeight="1" x14ac:dyDescent="0.25">
      <c r="A11" s="87" t="s">
        <v>58</v>
      </c>
      <c r="B11" s="88"/>
      <c r="C11" s="89"/>
      <c r="D11" s="23" t="s">
        <v>59</v>
      </c>
      <c r="E11" s="56">
        <f>E12+E15</f>
        <v>23890</v>
      </c>
      <c r="F11" s="56">
        <f>F12+F15</f>
        <v>23890</v>
      </c>
      <c r="G11" s="56">
        <f>G12+G15</f>
        <v>23890</v>
      </c>
    </row>
    <row r="12" spans="1:8" ht="15" customHeight="1" x14ac:dyDescent="0.25">
      <c r="A12" s="93" t="s">
        <v>83</v>
      </c>
      <c r="B12" s="94"/>
      <c r="C12" s="95"/>
      <c r="D12" s="30" t="s">
        <v>60</v>
      </c>
      <c r="E12" s="56">
        <f t="shared" ref="E12:G13" si="1">E13</f>
        <v>22390</v>
      </c>
      <c r="F12" s="56">
        <f t="shared" si="1"/>
        <v>22390</v>
      </c>
      <c r="G12" s="56">
        <f t="shared" si="1"/>
        <v>22390</v>
      </c>
      <c r="H12" s="31"/>
    </row>
    <row r="13" spans="1:8" ht="15" customHeight="1" x14ac:dyDescent="0.25">
      <c r="A13" s="99">
        <v>3</v>
      </c>
      <c r="B13" s="100"/>
      <c r="C13" s="101"/>
      <c r="D13" s="22" t="s">
        <v>20</v>
      </c>
      <c r="E13" s="49">
        <f t="shared" si="1"/>
        <v>22390</v>
      </c>
      <c r="F13" s="49">
        <f t="shared" si="1"/>
        <v>22390</v>
      </c>
      <c r="G13" s="49">
        <f t="shared" si="1"/>
        <v>22390</v>
      </c>
    </row>
    <row r="14" spans="1:8" ht="14.25" customHeight="1" x14ac:dyDescent="0.25">
      <c r="A14" s="96">
        <v>32</v>
      </c>
      <c r="B14" s="97"/>
      <c r="C14" s="98"/>
      <c r="D14" s="22" t="s">
        <v>33</v>
      </c>
      <c r="E14" s="49">
        <v>22390</v>
      </c>
      <c r="F14" s="49">
        <v>22390</v>
      </c>
      <c r="G14" s="49">
        <v>22390</v>
      </c>
    </row>
    <row r="15" spans="1:8" ht="26.25" customHeight="1" x14ac:dyDescent="0.25">
      <c r="A15" s="93" t="s">
        <v>82</v>
      </c>
      <c r="B15" s="94"/>
      <c r="C15" s="95"/>
      <c r="D15" s="57" t="s">
        <v>85</v>
      </c>
      <c r="E15" s="56">
        <f>E16</f>
        <v>1500</v>
      </c>
      <c r="F15" s="56">
        <f>F16</f>
        <v>1500</v>
      </c>
      <c r="G15" s="56">
        <f>G16</f>
        <v>1500</v>
      </c>
    </row>
    <row r="16" spans="1:8" ht="19.5" customHeight="1" x14ac:dyDescent="0.25">
      <c r="A16" s="99">
        <v>3</v>
      </c>
      <c r="B16" s="100"/>
      <c r="C16" s="101"/>
      <c r="D16" s="22" t="s">
        <v>20</v>
      </c>
      <c r="E16" s="49">
        <f>E17</f>
        <v>1500</v>
      </c>
      <c r="F16" s="49">
        <f>F17</f>
        <v>1500</v>
      </c>
      <c r="G16" s="49">
        <v>1500</v>
      </c>
    </row>
    <row r="17" spans="1:7" ht="25.5" customHeight="1" x14ac:dyDescent="0.25">
      <c r="A17" s="96">
        <v>32</v>
      </c>
      <c r="B17" s="97"/>
      <c r="C17" s="98"/>
      <c r="D17" s="22" t="s">
        <v>33</v>
      </c>
      <c r="E17" s="49">
        <v>1500</v>
      </c>
      <c r="F17" s="49">
        <v>1500</v>
      </c>
      <c r="G17" s="49">
        <v>1500</v>
      </c>
    </row>
    <row r="18" spans="1:7" ht="26.25" customHeight="1" x14ac:dyDescent="0.25">
      <c r="A18" s="87" t="s">
        <v>61</v>
      </c>
      <c r="B18" s="88"/>
      <c r="C18" s="89"/>
      <c r="D18" s="23" t="s">
        <v>62</v>
      </c>
      <c r="E18" s="56">
        <f t="shared" ref="E18:G19" si="2">E19</f>
        <v>2559.3000000000002</v>
      </c>
      <c r="F18" s="56">
        <f t="shared" si="2"/>
        <v>2559.3000000000002</v>
      </c>
      <c r="G18" s="56">
        <f t="shared" si="2"/>
        <v>2559.3000000000002</v>
      </c>
    </row>
    <row r="19" spans="1:7" x14ac:dyDescent="0.25">
      <c r="A19" s="93" t="s">
        <v>67</v>
      </c>
      <c r="B19" s="94"/>
      <c r="C19" s="95"/>
      <c r="D19" s="30" t="s">
        <v>63</v>
      </c>
      <c r="E19" s="56">
        <f t="shared" si="2"/>
        <v>2559.3000000000002</v>
      </c>
      <c r="F19" s="56">
        <f t="shared" si="2"/>
        <v>2559.3000000000002</v>
      </c>
      <c r="G19" s="56">
        <f t="shared" si="2"/>
        <v>2559.3000000000002</v>
      </c>
    </row>
    <row r="20" spans="1:7" x14ac:dyDescent="0.25">
      <c r="A20" s="99">
        <v>3</v>
      </c>
      <c r="B20" s="100"/>
      <c r="C20" s="101"/>
      <c r="D20" s="22" t="s">
        <v>20</v>
      </c>
      <c r="E20" s="49">
        <f>E21</f>
        <v>2559.3000000000002</v>
      </c>
      <c r="F20" s="49">
        <f>F21</f>
        <v>2559.3000000000002</v>
      </c>
      <c r="G20" s="49">
        <f>G21</f>
        <v>2559.3000000000002</v>
      </c>
    </row>
    <row r="21" spans="1:7" x14ac:dyDescent="0.25">
      <c r="A21" s="96">
        <v>32</v>
      </c>
      <c r="B21" s="97"/>
      <c r="C21" s="98"/>
      <c r="D21" s="22" t="s">
        <v>33</v>
      </c>
      <c r="E21" s="49">
        <v>2559.3000000000002</v>
      </c>
      <c r="F21" s="49">
        <v>2559.3000000000002</v>
      </c>
      <c r="G21" s="49">
        <v>2559.3000000000002</v>
      </c>
    </row>
    <row r="22" spans="1:7" x14ac:dyDescent="0.25">
      <c r="A22" s="87" t="s">
        <v>64</v>
      </c>
      <c r="B22" s="88"/>
      <c r="C22" s="89"/>
      <c r="D22" s="23" t="s">
        <v>65</v>
      </c>
      <c r="E22" s="56">
        <f>E23+E26+E29+E32+E38+E41</f>
        <v>1070046.05</v>
      </c>
      <c r="F22" s="56">
        <f t="shared" ref="F22:G22" si="3">F23+F26+F29+F32+F38+F41</f>
        <v>1070046.05</v>
      </c>
      <c r="G22" s="56">
        <f t="shared" si="3"/>
        <v>1070046.05</v>
      </c>
    </row>
    <row r="23" spans="1:7" x14ac:dyDescent="0.25">
      <c r="A23" s="93" t="s">
        <v>68</v>
      </c>
      <c r="B23" s="94"/>
      <c r="C23" s="95"/>
      <c r="D23" s="30" t="s">
        <v>50</v>
      </c>
      <c r="E23" s="56">
        <f>E24</f>
        <v>27946.21</v>
      </c>
      <c r="F23" s="46">
        <f>F24</f>
        <v>27946.21</v>
      </c>
      <c r="G23" s="46">
        <f>G24</f>
        <v>27946.21</v>
      </c>
    </row>
    <row r="24" spans="1:7" x14ac:dyDescent="0.25">
      <c r="A24" s="99">
        <v>3</v>
      </c>
      <c r="B24" s="100"/>
      <c r="C24" s="101"/>
      <c r="D24" s="22" t="s">
        <v>20</v>
      </c>
      <c r="E24" s="49">
        <f>E25</f>
        <v>27946.21</v>
      </c>
      <c r="F24" s="49">
        <f t="shared" ref="F24:G24" si="4">F25</f>
        <v>27946.21</v>
      </c>
      <c r="G24" s="49">
        <f t="shared" si="4"/>
        <v>27946.21</v>
      </c>
    </row>
    <row r="25" spans="1:7" x14ac:dyDescent="0.25">
      <c r="A25" s="96">
        <v>32</v>
      </c>
      <c r="B25" s="97"/>
      <c r="C25" s="98"/>
      <c r="D25" s="22" t="s">
        <v>33</v>
      </c>
      <c r="E25" s="49">
        <v>27946.21</v>
      </c>
      <c r="F25" s="49">
        <v>27946.21</v>
      </c>
      <c r="G25" s="49">
        <v>27946.21</v>
      </c>
    </row>
    <row r="26" spans="1:7" x14ac:dyDescent="0.25">
      <c r="A26" s="93" t="s">
        <v>67</v>
      </c>
      <c r="B26" s="94"/>
      <c r="C26" s="95"/>
      <c r="D26" s="30" t="s">
        <v>63</v>
      </c>
      <c r="E26" s="56">
        <f>E27</f>
        <v>2767.49</v>
      </c>
      <c r="F26" s="46">
        <f>F27</f>
        <v>2767.49</v>
      </c>
      <c r="G26" s="46">
        <f>G27</f>
        <v>2767.49</v>
      </c>
    </row>
    <row r="27" spans="1:7" x14ac:dyDescent="0.25">
      <c r="A27" s="99">
        <v>3</v>
      </c>
      <c r="B27" s="100"/>
      <c r="C27" s="101"/>
      <c r="D27" s="22" t="s">
        <v>20</v>
      </c>
      <c r="E27" s="49">
        <f>E28</f>
        <v>2767.49</v>
      </c>
      <c r="F27" s="49">
        <f t="shared" ref="F27:G27" si="5">F28</f>
        <v>2767.49</v>
      </c>
      <c r="G27" s="49">
        <f t="shared" si="5"/>
        <v>2767.49</v>
      </c>
    </row>
    <row r="28" spans="1:7" x14ac:dyDescent="0.25">
      <c r="A28" s="96">
        <v>32</v>
      </c>
      <c r="B28" s="97"/>
      <c r="C28" s="98"/>
      <c r="D28" s="22" t="s">
        <v>33</v>
      </c>
      <c r="E28" s="49">
        <v>2767.49</v>
      </c>
      <c r="F28" s="49">
        <v>2767.49</v>
      </c>
      <c r="G28" s="49">
        <v>2767.49</v>
      </c>
    </row>
    <row r="29" spans="1:7" ht="25.5" x14ac:dyDescent="0.25">
      <c r="A29" s="93" t="s">
        <v>69</v>
      </c>
      <c r="B29" s="94"/>
      <c r="C29" s="95"/>
      <c r="D29" s="30" t="s">
        <v>84</v>
      </c>
      <c r="E29" s="56">
        <f>E30</f>
        <v>2675.05</v>
      </c>
      <c r="F29" s="56">
        <f>F30</f>
        <v>2675.05</v>
      </c>
      <c r="G29" s="56">
        <f>G30</f>
        <v>2675.05</v>
      </c>
    </row>
    <row r="30" spans="1:7" x14ac:dyDescent="0.25">
      <c r="A30" s="99">
        <v>3</v>
      </c>
      <c r="B30" s="100"/>
      <c r="C30" s="101"/>
      <c r="D30" s="22" t="s">
        <v>20</v>
      </c>
      <c r="E30" s="49">
        <f>E31</f>
        <v>2675.05</v>
      </c>
      <c r="F30" s="49">
        <f t="shared" ref="F30:G30" si="6">F31</f>
        <v>2675.05</v>
      </c>
      <c r="G30" s="49">
        <f t="shared" si="6"/>
        <v>2675.05</v>
      </c>
    </row>
    <row r="31" spans="1:7" x14ac:dyDescent="0.25">
      <c r="A31" s="96">
        <v>32</v>
      </c>
      <c r="B31" s="97"/>
      <c r="C31" s="98"/>
      <c r="D31" s="22" t="s">
        <v>33</v>
      </c>
      <c r="E31" s="49">
        <v>2675.05</v>
      </c>
      <c r="F31" s="49">
        <v>2675.05</v>
      </c>
      <c r="G31" s="49">
        <v>2675.05</v>
      </c>
    </row>
    <row r="32" spans="1:7" ht="15" customHeight="1" x14ac:dyDescent="0.25">
      <c r="A32" s="93" t="s">
        <v>83</v>
      </c>
      <c r="B32" s="94"/>
      <c r="C32" s="95"/>
      <c r="D32" s="62" t="s">
        <v>60</v>
      </c>
      <c r="E32" s="56">
        <f>E33+E36</f>
        <v>1015549.49</v>
      </c>
      <c r="F32" s="56">
        <f>F33+F36</f>
        <v>1015549.49</v>
      </c>
      <c r="G32" s="56">
        <f>G33+G36</f>
        <v>1015549.49</v>
      </c>
    </row>
    <row r="33" spans="1:7" x14ac:dyDescent="0.25">
      <c r="A33" s="99">
        <v>3</v>
      </c>
      <c r="B33" s="100"/>
      <c r="C33" s="101"/>
      <c r="D33" s="22" t="s">
        <v>20</v>
      </c>
      <c r="E33" s="49">
        <f>SUM(E34:E35)</f>
        <v>1006809.49</v>
      </c>
      <c r="F33" s="49">
        <f t="shared" ref="F33:G33" si="7">SUM(F34:F35)</f>
        <v>1006809.49</v>
      </c>
      <c r="G33" s="49">
        <f t="shared" si="7"/>
        <v>1006809.49</v>
      </c>
    </row>
    <row r="34" spans="1:7" x14ac:dyDescent="0.25">
      <c r="A34" s="96">
        <v>31</v>
      </c>
      <c r="B34" s="97"/>
      <c r="C34" s="98"/>
      <c r="D34" s="22" t="s">
        <v>21</v>
      </c>
      <c r="E34" s="49">
        <v>899055.4</v>
      </c>
      <c r="F34" s="49">
        <v>899055.4</v>
      </c>
      <c r="G34" s="49">
        <v>899055.4</v>
      </c>
    </row>
    <row r="35" spans="1:7" x14ac:dyDescent="0.25">
      <c r="A35" s="96">
        <v>32</v>
      </c>
      <c r="B35" s="97"/>
      <c r="C35" s="98"/>
      <c r="D35" s="22" t="s">
        <v>33</v>
      </c>
      <c r="E35" s="49">
        <v>107754.09</v>
      </c>
      <c r="F35" s="49">
        <v>107754.09</v>
      </c>
      <c r="G35" s="49">
        <v>107754.09</v>
      </c>
    </row>
    <row r="36" spans="1:7" ht="25.5" x14ac:dyDescent="0.25">
      <c r="A36" s="99">
        <v>4</v>
      </c>
      <c r="B36" s="100"/>
      <c r="C36" s="101"/>
      <c r="D36" s="22" t="s">
        <v>22</v>
      </c>
      <c r="E36" s="56">
        <f>E37</f>
        <v>8740</v>
      </c>
      <c r="F36" s="56">
        <f>F37</f>
        <v>8740</v>
      </c>
      <c r="G36" s="56">
        <f>G37</f>
        <v>8740</v>
      </c>
    </row>
    <row r="37" spans="1:7" ht="25.5" x14ac:dyDescent="0.25">
      <c r="A37" s="96">
        <v>42</v>
      </c>
      <c r="B37" s="97"/>
      <c r="C37" s="98"/>
      <c r="D37" s="22" t="s">
        <v>44</v>
      </c>
      <c r="E37" s="49">
        <v>8740</v>
      </c>
      <c r="F37" s="49">
        <v>8740</v>
      </c>
      <c r="G37" s="49">
        <v>8740</v>
      </c>
    </row>
    <row r="38" spans="1:7" ht="25.5" customHeight="1" x14ac:dyDescent="0.25">
      <c r="A38" s="93" t="s">
        <v>82</v>
      </c>
      <c r="B38" s="94"/>
      <c r="C38" s="95"/>
      <c r="D38" s="57" t="s">
        <v>85</v>
      </c>
      <c r="E38" s="56">
        <f>E39</f>
        <v>18307.810000000001</v>
      </c>
      <c r="F38" s="56">
        <f>F39</f>
        <v>18307.810000000001</v>
      </c>
      <c r="G38" s="56">
        <f>G39</f>
        <v>18307.810000000001</v>
      </c>
    </row>
    <row r="39" spans="1:7" x14ac:dyDescent="0.25">
      <c r="A39" s="99">
        <v>3</v>
      </c>
      <c r="B39" s="100"/>
      <c r="C39" s="101"/>
      <c r="D39" s="22" t="s">
        <v>20</v>
      </c>
      <c r="E39" s="49">
        <f>E40</f>
        <v>18307.810000000001</v>
      </c>
      <c r="F39" s="49">
        <f t="shared" ref="F39:G39" si="8">F40</f>
        <v>18307.810000000001</v>
      </c>
      <c r="G39" s="49">
        <f t="shared" si="8"/>
        <v>18307.810000000001</v>
      </c>
    </row>
    <row r="40" spans="1:7" x14ac:dyDescent="0.25">
      <c r="A40" s="96">
        <v>32</v>
      </c>
      <c r="B40" s="97"/>
      <c r="C40" s="98"/>
      <c r="D40" s="22" t="s">
        <v>33</v>
      </c>
      <c r="E40" s="49">
        <v>18307.810000000001</v>
      </c>
      <c r="F40" s="49">
        <v>18307.810000000001</v>
      </c>
      <c r="G40" s="49">
        <v>18307.810000000001</v>
      </c>
    </row>
    <row r="41" spans="1:7" x14ac:dyDescent="0.25">
      <c r="A41" s="93" t="s">
        <v>70</v>
      </c>
      <c r="B41" s="94"/>
      <c r="C41" s="95"/>
      <c r="D41" s="57" t="s">
        <v>71</v>
      </c>
      <c r="E41" s="56">
        <f>E42</f>
        <v>2800</v>
      </c>
      <c r="F41" s="56">
        <f>F42</f>
        <v>2800</v>
      </c>
      <c r="G41" s="56">
        <f>G42</f>
        <v>2800</v>
      </c>
    </row>
    <row r="42" spans="1:7" x14ac:dyDescent="0.25">
      <c r="A42" s="99">
        <v>3</v>
      </c>
      <c r="B42" s="100"/>
      <c r="C42" s="101"/>
      <c r="D42" s="22" t="s">
        <v>20</v>
      </c>
      <c r="E42" s="49">
        <f>E43</f>
        <v>2800</v>
      </c>
      <c r="F42" s="49">
        <f t="shared" ref="F42:G42" si="9">F43</f>
        <v>2800</v>
      </c>
      <c r="G42" s="49">
        <f t="shared" si="9"/>
        <v>2800</v>
      </c>
    </row>
    <row r="43" spans="1:7" x14ac:dyDescent="0.25">
      <c r="A43" s="96">
        <v>32</v>
      </c>
      <c r="B43" s="97"/>
      <c r="C43" s="98"/>
      <c r="D43" s="22" t="s">
        <v>33</v>
      </c>
      <c r="E43" s="49">
        <v>2800</v>
      </c>
      <c r="F43" s="49">
        <v>2800</v>
      </c>
      <c r="G43" s="49">
        <v>2800</v>
      </c>
    </row>
    <row r="44" spans="1:7" ht="25.5" x14ac:dyDescent="0.25">
      <c r="A44" s="87" t="s">
        <v>72</v>
      </c>
      <c r="B44" s="88"/>
      <c r="C44" s="89"/>
      <c r="D44" s="23" t="s">
        <v>73</v>
      </c>
      <c r="E44" s="56">
        <f>E45</f>
        <v>6000</v>
      </c>
      <c r="F44" s="56">
        <f>F45</f>
        <v>6000</v>
      </c>
      <c r="G44" s="56">
        <f>G45</f>
        <v>12077.369999999999</v>
      </c>
    </row>
    <row r="45" spans="1:7" x14ac:dyDescent="0.25">
      <c r="A45" s="93" t="s">
        <v>68</v>
      </c>
      <c r="B45" s="94"/>
      <c r="C45" s="95"/>
      <c r="D45" s="30" t="s">
        <v>50</v>
      </c>
      <c r="E45" s="56">
        <f>E46+E48</f>
        <v>6000</v>
      </c>
      <c r="F45" s="56">
        <f>F46+F48</f>
        <v>6000</v>
      </c>
      <c r="G45" s="56">
        <f>G46+G48</f>
        <v>12077.369999999999</v>
      </c>
    </row>
    <row r="46" spans="1:7" x14ac:dyDescent="0.25">
      <c r="A46" s="99">
        <v>3</v>
      </c>
      <c r="B46" s="100"/>
      <c r="C46" s="101"/>
      <c r="D46" s="22" t="s">
        <v>20</v>
      </c>
      <c r="E46" s="56">
        <f>E47</f>
        <v>6000</v>
      </c>
      <c r="F46" s="56">
        <f>F47</f>
        <v>6000</v>
      </c>
      <c r="G46" s="56">
        <f>G47</f>
        <v>6000</v>
      </c>
    </row>
    <row r="47" spans="1:7" x14ac:dyDescent="0.25">
      <c r="A47" s="96">
        <v>32</v>
      </c>
      <c r="B47" s="97"/>
      <c r="C47" s="98"/>
      <c r="D47" s="22" t="s">
        <v>33</v>
      </c>
      <c r="E47" s="49">
        <v>6000</v>
      </c>
      <c r="F47" s="49">
        <v>6000</v>
      </c>
      <c r="G47" s="49">
        <v>6000</v>
      </c>
    </row>
    <row r="48" spans="1:7" ht="25.5" x14ac:dyDescent="0.25">
      <c r="A48" s="99">
        <v>4</v>
      </c>
      <c r="B48" s="100"/>
      <c r="C48" s="101"/>
      <c r="D48" s="22" t="s">
        <v>22</v>
      </c>
      <c r="E48" s="56">
        <f>E49</f>
        <v>0</v>
      </c>
      <c r="F48" s="56">
        <f>F49</f>
        <v>0</v>
      </c>
      <c r="G48" s="56">
        <f>G49</f>
        <v>6077.37</v>
      </c>
    </row>
    <row r="49" spans="1:7" ht="25.5" x14ac:dyDescent="0.25">
      <c r="A49" s="96">
        <v>42</v>
      </c>
      <c r="B49" s="97"/>
      <c r="C49" s="98"/>
      <c r="D49" s="22" t="s">
        <v>44</v>
      </c>
      <c r="E49" s="49">
        <v>0</v>
      </c>
      <c r="F49" s="49">
        <v>0</v>
      </c>
      <c r="G49" s="49">
        <v>6077.37</v>
      </c>
    </row>
    <row r="50" spans="1:7" ht="38.25" x14ac:dyDescent="0.25">
      <c r="A50" s="87" t="s">
        <v>74</v>
      </c>
      <c r="B50" s="88"/>
      <c r="C50" s="89"/>
      <c r="D50" s="23" t="s">
        <v>75</v>
      </c>
      <c r="E50" s="58">
        <f>E51+E55+E59</f>
        <v>69270.820000000007</v>
      </c>
      <c r="F50" s="58">
        <f t="shared" ref="F50:G50" si="10">F51+F55+F59</f>
        <v>69270.820000000007</v>
      </c>
      <c r="G50" s="58">
        <f t="shared" si="10"/>
        <v>69270.820000000007</v>
      </c>
    </row>
    <row r="51" spans="1:7" ht="15" customHeight="1" x14ac:dyDescent="0.25">
      <c r="A51" s="93" t="s">
        <v>66</v>
      </c>
      <c r="B51" s="94"/>
      <c r="C51" s="95"/>
      <c r="D51" s="30" t="s">
        <v>17</v>
      </c>
      <c r="E51" s="56">
        <f>E52</f>
        <v>7175.58</v>
      </c>
      <c r="F51" s="56">
        <f>F52</f>
        <v>7175.58</v>
      </c>
      <c r="G51" s="56">
        <f>G52</f>
        <v>7175.58</v>
      </c>
    </row>
    <row r="52" spans="1:7" x14ac:dyDescent="0.25">
      <c r="A52" s="99">
        <v>3</v>
      </c>
      <c r="B52" s="100"/>
      <c r="C52" s="101"/>
      <c r="D52" s="22" t="s">
        <v>20</v>
      </c>
      <c r="E52" s="49">
        <f>SUM(E53:E54)</f>
        <v>7175.58</v>
      </c>
      <c r="F52" s="49">
        <f t="shared" ref="F52:G52" si="11">SUM(F53:F54)</f>
        <v>7175.58</v>
      </c>
      <c r="G52" s="49">
        <f t="shared" si="11"/>
        <v>7175.58</v>
      </c>
    </row>
    <row r="53" spans="1:7" x14ac:dyDescent="0.25">
      <c r="A53" s="33">
        <v>31</v>
      </c>
      <c r="B53" s="34"/>
      <c r="C53" s="35"/>
      <c r="D53" s="22" t="s">
        <v>21</v>
      </c>
      <c r="E53" s="49">
        <v>7015.58</v>
      </c>
      <c r="F53" s="49">
        <v>7015.58</v>
      </c>
      <c r="G53" s="49">
        <v>7015.58</v>
      </c>
    </row>
    <row r="54" spans="1:7" x14ac:dyDescent="0.25">
      <c r="A54" s="96">
        <v>32</v>
      </c>
      <c r="B54" s="97"/>
      <c r="C54" s="98"/>
      <c r="D54" s="22" t="s">
        <v>33</v>
      </c>
      <c r="E54" s="49">
        <v>160</v>
      </c>
      <c r="F54" s="49">
        <v>160</v>
      </c>
      <c r="G54" s="49">
        <v>160</v>
      </c>
    </row>
    <row r="55" spans="1:7" ht="25.5" x14ac:dyDescent="0.25">
      <c r="A55" s="93" t="s">
        <v>88</v>
      </c>
      <c r="B55" s="94"/>
      <c r="C55" s="95"/>
      <c r="D55" s="30" t="s">
        <v>89</v>
      </c>
      <c r="E55" s="56">
        <f>E56</f>
        <v>51587.38</v>
      </c>
      <c r="F55" s="56">
        <f>F56</f>
        <v>51587.38</v>
      </c>
      <c r="G55" s="56">
        <f>G56</f>
        <v>51587.38</v>
      </c>
    </row>
    <row r="56" spans="1:7" x14ac:dyDescent="0.25">
      <c r="A56" s="99">
        <v>3</v>
      </c>
      <c r="B56" s="100"/>
      <c r="C56" s="101"/>
      <c r="D56" s="22" t="s">
        <v>20</v>
      </c>
      <c r="E56" s="49">
        <f>SUM(E57:E58)</f>
        <v>51587.38</v>
      </c>
      <c r="F56" s="49">
        <f t="shared" ref="F56:G56" si="12">SUM(F57:F58)</f>
        <v>51587.38</v>
      </c>
      <c r="G56" s="49">
        <f t="shared" si="12"/>
        <v>51587.38</v>
      </c>
    </row>
    <row r="57" spans="1:7" x14ac:dyDescent="0.25">
      <c r="A57" s="33">
        <v>31</v>
      </c>
      <c r="B57" s="34"/>
      <c r="C57" s="35"/>
      <c r="D57" s="22" t="s">
        <v>21</v>
      </c>
      <c r="E57" s="49">
        <v>51347.38</v>
      </c>
      <c r="F57" s="49">
        <v>51347.38</v>
      </c>
      <c r="G57" s="49">
        <v>51347.38</v>
      </c>
    </row>
    <row r="58" spans="1:7" x14ac:dyDescent="0.25">
      <c r="A58" s="96">
        <v>32</v>
      </c>
      <c r="B58" s="97"/>
      <c r="C58" s="98"/>
      <c r="D58" s="22" t="s">
        <v>33</v>
      </c>
      <c r="E58" s="49">
        <v>240</v>
      </c>
      <c r="F58" s="49">
        <v>240</v>
      </c>
      <c r="G58" s="49">
        <v>240</v>
      </c>
    </row>
    <row r="59" spans="1:7" ht="25.5" x14ac:dyDescent="0.25">
      <c r="A59" s="93" t="s">
        <v>86</v>
      </c>
      <c r="B59" s="94"/>
      <c r="C59" s="95"/>
      <c r="D59" s="62" t="s">
        <v>87</v>
      </c>
      <c r="E59" s="56">
        <f>E60</f>
        <v>10507.86</v>
      </c>
      <c r="F59" s="56">
        <f>F60</f>
        <v>10507.86</v>
      </c>
      <c r="G59" s="56">
        <f>G60</f>
        <v>10507.86</v>
      </c>
    </row>
    <row r="60" spans="1:7" x14ac:dyDescent="0.25">
      <c r="A60" s="99">
        <v>3</v>
      </c>
      <c r="B60" s="100"/>
      <c r="C60" s="101"/>
      <c r="D60" s="63" t="s">
        <v>20</v>
      </c>
      <c r="E60" s="49">
        <f>SUM(E61:E62)</f>
        <v>10507.86</v>
      </c>
      <c r="F60" s="49">
        <f t="shared" ref="F60" si="13">SUM(F61:F62)</f>
        <v>10507.86</v>
      </c>
      <c r="G60" s="49">
        <f t="shared" ref="G60" si="14">SUM(G61:G62)</f>
        <v>10507.86</v>
      </c>
    </row>
    <row r="61" spans="1:7" x14ac:dyDescent="0.25">
      <c r="A61" s="59">
        <v>31</v>
      </c>
      <c r="B61" s="60"/>
      <c r="C61" s="61"/>
      <c r="D61" s="63" t="s">
        <v>21</v>
      </c>
      <c r="E61" s="49">
        <v>10507.86</v>
      </c>
      <c r="F61" s="49">
        <v>10507.86</v>
      </c>
      <c r="G61" s="49">
        <v>10507.86</v>
      </c>
    </row>
  </sheetData>
  <mergeCells count="56">
    <mergeCell ref="A59:C59"/>
    <mergeCell ref="A60:C60"/>
    <mergeCell ref="A58:C58"/>
    <mergeCell ref="A51:C51"/>
    <mergeCell ref="A52:C52"/>
    <mergeCell ref="A54:C54"/>
    <mergeCell ref="A55:C55"/>
    <mergeCell ref="A56:C56"/>
    <mergeCell ref="A46:C46"/>
    <mergeCell ref="A47:C47"/>
    <mergeCell ref="A50:C50"/>
    <mergeCell ref="A48:C48"/>
    <mergeCell ref="A49:C49"/>
    <mergeCell ref="A41:C41"/>
    <mergeCell ref="A42:C42"/>
    <mergeCell ref="A43:C43"/>
    <mergeCell ref="A44:C44"/>
    <mergeCell ref="A45:C45"/>
    <mergeCell ref="A38:C38"/>
    <mergeCell ref="A39:C39"/>
    <mergeCell ref="A40:C40"/>
    <mergeCell ref="A36:C36"/>
    <mergeCell ref="A37:C37"/>
    <mergeCell ref="A31:C31"/>
    <mergeCell ref="A32:C32"/>
    <mergeCell ref="A33:C33"/>
    <mergeCell ref="A34:C34"/>
    <mergeCell ref="A35:C35"/>
    <mergeCell ref="A29:C29"/>
    <mergeCell ref="A30:C30"/>
    <mergeCell ref="A16:C16"/>
    <mergeCell ref="A19:C19"/>
    <mergeCell ref="A18:C18"/>
    <mergeCell ref="A27:C27"/>
    <mergeCell ref="A28:C28"/>
    <mergeCell ref="A25:C25"/>
    <mergeCell ref="A26:C26"/>
    <mergeCell ref="A20:C20"/>
    <mergeCell ref="A21:C21"/>
    <mergeCell ref="A22:C22"/>
    <mergeCell ref="A23:C23"/>
    <mergeCell ref="A24:C24"/>
    <mergeCell ref="A8:C8"/>
    <mergeCell ref="A12:C12"/>
    <mergeCell ref="A11:C11"/>
    <mergeCell ref="A17:C17"/>
    <mergeCell ref="A9:C9"/>
    <mergeCell ref="A10:C10"/>
    <mergeCell ref="A13:C13"/>
    <mergeCell ref="A14:C14"/>
    <mergeCell ref="A15:C15"/>
    <mergeCell ref="A6:C6"/>
    <mergeCell ref="A7:C7"/>
    <mergeCell ref="A1:F1"/>
    <mergeCell ref="A3:F3"/>
    <mergeCell ref="A5:C5"/>
  </mergeCells>
  <pageMargins left="0.7" right="0.7" top="0.75" bottom="0.75" header="0.3" footer="0.3"/>
  <pageSetup paperSize="9" scale="44" orientation="landscape" r:id="rId1"/>
  <ignoredErrors>
    <ignoredError sqref="E45:G4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 Račun prihoda i rashoda</vt:lpstr>
      <vt:lpstr>Rashodi prema funkcijskoj kl</vt:lpstr>
      <vt:lpstr>Račun financiranja</vt:lpstr>
      <vt:lpstr>POSEBNI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Racunovodstvo</cp:lastModifiedBy>
  <cp:lastPrinted>2026-07-08T08:21:29Z</cp:lastPrinted>
  <dcterms:created xsi:type="dcterms:W3CDTF">2022-08-12T12:51:27Z</dcterms:created>
  <dcterms:modified xsi:type="dcterms:W3CDTF">2026-07-13T05:54:08Z</dcterms:modified>
</cp:coreProperties>
</file>